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isuke.Tsuchiya\Desktop\"/>
    </mc:Choice>
  </mc:AlternateContent>
  <xr:revisionPtr revIDLastSave="0" documentId="8_{5ED6CAAF-87D7-46AB-9C21-DA24EDDDD1A2}" xr6:coauthVersionLast="47" xr6:coauthVersionMax="47" xr10:uidLastSave="{00000000-0000-0000-0000-000000000000}"/>
  <bookViews>
    <workbookView xWindow="-120" yWindow="-120" windowWidth="29040" windowHeight="15840" tabRatio="915" xr2:uid="{00000000-000D-0000-FFFF-FFFF00000000}"/>
  </bookViews>
  <sheets>
    <sheet name="集計表" sheetId="1" r:id="rId1"/>
    <sheet name="プルダウン内容" sheetId="2" r:id="rId2"/>
    <sheet name="Sheet1" sheetId="3" r:id="rId3"/>
  </sheets>
  <definedNames>
    <definedName name="_xlnm._FilterDatabase" localSheetId="0" hidden="1">集計表!$A$22:$R$150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J30" i="1"/>
  <c r="Q29" i="1"/>
  <c r="J29" i="1"/>
  <c r="Q28" i="1"/>
  <c r="O28" i="1"/>
  <c r="J28" i="1"/>
  <c r="Q27" i="1"/>
  <c r="O27" i="1"/>
  <c r="J27" i="1"/>
  <c r="Q26" i="1"/>
  <c r="J26" i="1"/>
  <c r="Q25" i="1"/>
  <c r="O25" i="1"/>
  <c r="J25" i="1"/>
  <c r="Q24" i="1"/>
  <c r="O24" i="1"/>
  <c r="J24" i="1"/>
  <c r="AD23" i="1"/>
  <c r="Q18" i="1"/>
  <c r="J18" i="1"/>
  <c r="Q17" i="1"/>
  <c r="J17" i="1"/>
  <c r="Q16" i="1"/>
  <c r="J16" i="1"/>
  <c r="Q15" i="1"/>
  <c r="J15" i="1"/>
  <c r="Q14" i="1"/>
  <c r="O14" i="1"/>
  <c r="J14" i="1"/>
  <c r="Q13" i="1"/>
  <c r="O13" i="1"/>
  <c r="J13" i="1"/>
  <c r="AD12" i="1"/>
  <c r="AB12" i="1"/>
  <c r="B7" i="1"/>
  <c r="A7" i="1"/>
  <c r="J7" i="1" s="1"/>
  <c r="E5" i="1"/>
  <c r="I7" i="1" s="1"/>
  <c r="D5" i="1"/>
  <c r="H7" i="1" s="1"/>
  <c r="B5" i="1"/>
  <c r="A5" i="1"/>
  <c r="C5" i="1" s="1"/>
  <c r="E1" i="1" s="1"/>
  <c r="B2" i="1" l="1"/>
  <c r="AB23" i="1"/>
  <c r="H5" i="1"/>
  <c r="I5" i="1"/>
  <c r="C7" i="1"/>
  <c r="F5" i="1"/>
  <c r="G5" i="1" s="1"/>
  <c r="J5" i="1"/>
</calcChain>
</file>

<file path=xl/sharedStrings.xml><?xml version="1.0" encoding="utf-8"?>
<sst xmlns="http://schemas.openxmlformats.org/spreadsheetml/2006/main" count="157" uniqueCount="76">
  <si>
    <t>初期資金</t>
  </si>
  <si>
    <t>損益</t>
  </si>
  <si>
    <t>スワップ</t>
  </si>
  <si>
    <t>スタート日</t>
  </si>
  <si>
    <t>口座資金</t>
  </si>
  <si>
    <t>利益合計</t>
  </si>
  <si>
    <t>損失合計</t>
  </si>
  <si>
    <t>利益トレード
回数</t>
  </si>
  <si>
    <t>損失トレード
回数</t>
  </si>
  <si>
    <t>総トレード
回数</t>
  </si>
  <si>
    <t>勝率</t>
  </si>
  <si>
    <t>平均利益</t>
  </si>
  <si>
    <t>平均損失</t>
  </si>
  <si>
    <t>プロフィットファクター</t>
  </si>
  <si>
    <t>利確pips合計</t>
  </si>
  <si>
    <t>損失pips合計</t>
  </si>
  <si>
    <t>損益pips</t>
  </si>
  <si>
    <t>平均利確pips</t>
  </si>
  <si>
    <t>平均損失pips</t>
  </si>
  <si>
    <t>エントリー</t>
  </si>
  <si>
    <t>エグジット</t>
  </si>
  <si>
    <r>
      <t>時間足より右をコピーして使用</t>
    </r>
    <r>
      <rPr>
        <b/>
        <i/>
        <sz val="16"/>
        <color theme="1"/>
        <rFont val="ＭＳ Ｐゴシック"/>
        <charset val="128"/>
      </rPr>
      <t xml:space="preserve">
</t>
    </r>
    <r>
      <rPr>
        <b/>
        <i/>
        <sz val="12"/>
        <color theme="1"/>
        <rFont val="ＭＳ Ｐゴシック"/>
        <charset val="128"/>
      </rPr>
      <t>注1）1ロット＝１０万通で計算
注2）【売買】の買い・売りで計算式が相違→コピーするとき要注意！
注3）【USD/JPY・GBP/JPY・EUR/JPY】は損益額まで計算式は入力済。ドルスト・GOLDの損益額は手入力
注4）エントリー値等の小数点以下桁数設定済</t>
    </r>
  </si>
  <si>
    <t>通貨ペア</t>
  </si>
  <si>
    <t>時間足</t>
  </si>
  <si>
    <t>売買</t>
  </si>
  <si>
    <t>根拠</t>
  </si>
  <si>
    <t>エントリー値</t>
  </si>
  <si>
    <t>損切り値</t>
  </si>
  <si>
    <t>損切り(pips)</t>
  </si>
  <si>
    <t>ロット</t>
  </si>
  <si>
    <t>日付</t>
  </si>
  <si>
    <t>時間</t>
  </si>
  <si>
    <t>エグジット値</t>
  </si>
  <si>
    <t>損益額</t>
  </si>
  <si>
    <t>エグジット理由</t>
  </si>
  <si>
    <t>メモ</t>
  </si>
  <si>
    <t>USD/JPY・GBP/JPY・EUR/JPY</t>
  </si>
  <si>
    <t>ロング</t>
  </si>
  <si>
    <t>ショート</t>
  </si>
  <si>
    <t>GBP/USD・EUR/USD</t>
  </si>
  <si>
    <t>手入力</t>
  </si>
  <si>
    <t>GOLD</t>
  </si>
  <si>
    <t>口座</t>
  </si>
  <si>
    <t>〇〇〇</t>
  </si>
  <si>
    <t>USD/JPY</t>
  </si>
  <si>
    <t>1時間足</t>
  </si>
  <si>
    <t>水平線</t>
  </si>
  <si>
    <t>GBP/JPY</t>
  </si>
  <si>
    <t>EUR/USD</t>
  </si>
  <si>
    <t>17:00.</t>
  </si>
  <si>
    <t>損切</t>
  </si>
  <si>
    <t>1分足</t>
  </si>
  <si>
    <t>目標到達</t>
  </si>
  <si>
    <t>5分足</t>
  </si>
  <si>
    <t>三尊</t>
  </si>
  <si>
    <t>GBP/USD</t>
  </si>
  <si>
    <t>15分足</t>
  </si>
  <si>
    <t>逆三尊</t>
  </si>
  <si>
    <t>建値</t>
  </si>
  <si>
    <t>EUR/JPY</t>
  </si>
  <si>
    <t>30分足</t>
  </si>
  <si>
    <t>ダブルボトム</t>
  </si>
  <si>
    <t>勘</t>
  </si>
  <si>
    <t>フィボ38.2</t>
  </si>
  <si>
    <t>理由なし</t>
  </si>
  <si>
    <t>EUR/GBP</t>
  </si>
  <si>
    <t>4時間足</t>
  </si>
  <si>
    <t>フィボ50</t>
  </si>
  <si>
    <t>4h±2ｼｸﾞﾏ</t>
  </si>
  <si>
    <t>日足</t>
  </si>
  <si>
    <t>フィボ61.8</t>
  </si>
  <si>
    <t>1h±2ｼｸﾞﾏ</t>
  </si>
  <si>
    <t>週足</t>
  </si>
  <si>
    <t>±2ｼｸﾞﾏ</t>
  </si>
  <si>
    <t>月足</t>
  </si>
  <si>
    <t>ラウンドナンバー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</si>
</sst>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9" formatCode="0.0_);[Red]\(0.0\)"/>
    <numFmt numFmtId="180" formatCode="#,##0_ "/>
    <numFmt numFmtId="181" formatCode="0.00_ "/>
    <numFmt numFmtId="182" formatCode="m/d;@"/>
    <numFmt numFmtId="183" formatCode="0_ ;[Red]\-0\ "/>
    <numFmt numFmtId="184" formatCode="#,##0.000_);[Red]\(#,##0.000\)"/>
    <numFmt numFmtId="185" formatCode="#,##0_ ;[Red]\-#,##0\ "/>
    <numFmt numFmtId="186" formatCode="&quot;¥&quot;#,##0;&quot;¥-&quot;#,##0"/>
    <numFmt numFmtId="187" formatCode="#,##0.00000_);[Red]\(#,##0.00000\)"/>
    <numFmt numFmtId="188" formatCode="0.0%"/>
    <numFmt numFmtId="189" formatCode="#,##0.000_ "/>
    <numFmt numFmtId="190" formatCode="#,##0.00_);[Red]\(#,##0.00\)"/>
    <numFmt numFmtId="191" formatCode="yyyy/m/d;@"/>
    <numFmt numFmtId="192" formatCode="h:mm;@"/>
  </numFmts>
  <fonts count="22" x14ac:knownFonts="1">
    <font>
      <sz val="11"/>
      <color indexed="8"/>
      <name val="ＭＳ Ｐゴシック"/>
      <charset val="128"/>
    </font>
    <font>
      <sz val="11"/>
      <name val="ＭＳ Ｐゴシック"/>
      <charset val="128"/>
    </font>
    <font>
      <b/>
      <sz val="11"/>
      <name val="ＭＳ Ｐゴシック"/>
      <charset val="128"/>
    </font>
    <font>
      <b/>
      <sz val="12"/>
      <color indexed="8"/>
      <name val="ＭＳ Ｐゴシック"/>
      <charset val="128"/>
    </font>
    <font>
      <b/>
      <sz val="11"/>
      <color indexed="8"/>
      <name val="ＭＳ Ｐゴシック"/>
      <charset val="128"/>
    </font>
    <font>
      <sz val="12"/>
      <color indexed="8"/>
      <name val="ＭＳ Ｐゴシック"/>
      <charset val="128"/>
    </font>
    <font>
      <b/>
      <sz val="24"/>
      <color theme="1"/>
      <name val="ＭＳ Ｐゴシック"/>
      <charset val="128"/>
    </font>
    <font>
      <b/>
      <sz val="16"/>
      <color theme="1"/>
      <name val="ＭＳ Ｐゴシック"/>
      <charset val="128"/>
    </font>
    <font>
      <b/>
      <sz val="12"/>
      <color theme="1"/>
      <name val="ＭＳ Ｐゴシック"/>
      <charset val="128"/>
    </font>
    <font>
      <b/>
      <i/>
      <sz val="16"/>
      <color theme="5"/>
      <name val="ＭＳ Ｐゴシック"/>
      <charset val="128"/>
    </font>
    <font>
      <b/>
      <i/>
      <sz val="16"/>
      <color theme="1"/>
      <name val="ＭＳ Ｐゴシック"/>
      <charset val="128"/>
    </font>
    <font>
      <b/>
      <sz val="14"/>
      <color theme="1"/>
      <name val="ＭＳ Ｐゴシック"/>
      <charset val="128"/>
    </font>
    <font>
      <b/>
      <sz val="11"/>
      <color theme="1"/>
      <name val="ＭＳ Ｐゴシック"/>
      <charset val="128"/>
    </font>
    <font>
      <sz val="14"/>
      <color theme="1"/>
      <name val="ＭＳ Ｐゴシック"/>
      <charset val="128"/>
    </font>
    <font>
      <b/>
      <sz val="12"/>
      <color theme="5"/>
      <name val="ＭＳ Ｐゴシック"/>
      <charset val="128"/>
    </font>
    <font>
      <sz val="9"/>
      <name val="ＭＳ Ｐゴシック"/>
      <charset val="128"/>
    </font>
    <font>
      <b/>
      <sz val="16"/>
      <color indexed="8"/>
      <name val="ＭＳ Ｐゴシック"/>
      <charset val="128"/>
    </font>
    <font>
      <b/>
      <sz val="12"/>
      <name val="ＭＳ Ｐゴシック"/>
      <charset val="128"/>
    </font>
    <font>
      <sz val="11"/>
      <color theme="1"/>
      <name val="ＭＳ Ｐゴシック"/>
      <charset val="128"/>
    </font>
    <font>
      <b/>
      <i/>
      <sz val="12"/>
      <color theme="1"/>
      <name val="ＭＳ Ｐゴシック"/>
      <charset val="128"/>
    </font>
    <font>
      <sz val="11"/>
      <color indexed="8"/>
      <name val="ＭＳ Ｐゴシック"/>
      <charset val="128"/>
    </font>
    <font>
      <sz val="6"/>
      <name val="ＭＳ Ｐゴシック"/>
      <charset val="128"/>
    </font>
  </fonts>
  <fills count="8">
    <fill>
      <patternFill patternType="none"/>
    </fill>
    <fill>
      <patternFill patternType="gray125"/>
    </fill>
    <fill>
      <patternFill patternType="solid">
        <fgColor rgb="FFDFE0E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AF7D4"/>
        <bgColor indexed="64"/>
      </patternFill>
    </fill>
    <fill>
      <patternFill patternType="solid">
        <fgColor rgb="FFD8E3A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 diagonalUp="1">
      <left/>
      <right style="hair">
        <color indexed="8"/>
      </right>
      <top/>
      <bottom style="medium">
        <color indexed="8"/>
      </bottom>
      <diagonal style="thin">
        <color rgb="FF000000"/>
      </diagonal>
    </border>
    <border diagonalUp="1">
      <left style="hair">
        <color indexed="8"/>
      </left>
      <right style="hair">
        <color indexed="8"/>
      </right>
      <top/>
      <bottom style="medium">
        <color indexed="8"/>
      </bottom>
      <diagonal style="thin">
        <color rgb="FF000000"/>
      </diagonal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 style="hair">
        <color auto="1"/>
      </left>
      <right style="medium">
        <color rgb="FF000000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1" applyFont="1" applyFill="1" applyAlignment="1" applyProtection="1">
      <alignment horizontal="center" vertical="center"/>
      <protection locked="0"/>
    </xf>
    <xf numFmtId="0" fontId="1" fillId="0" borderId="0" xfId="3" applyFo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79" fontId="0" fillId="0" borderId="0" xfId="0" applyNumberFormat="1">
      <alignment vertical="center"/>
    </xf>
    <xf numFmtId="182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179" fontId="6" fillId="0" borderId="4" xfId="0" applyNumberFormat="1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Alignment="1"/>
    <xf numFmtId="186" fontId="3" fillId="0" borderId="0" xfId="0" applyNumberFormat="1" applyFont="1" applyAlignment="1">
      <alignment horizontal="center" vertical="center"/>
    </xf>
    <xf numFmtId="179" fontId="3" fillId="0" borderId="0" xfId="0" applyNumberFormat="1" applyFont="1">
      <alignment vertical="center"/>
    </xf>
    <xf numFmtId="9" fontId="3" fillId="0" borderId="0" xfId="0" applyNumberFormat="1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179" fontId="7" fillId="2" borderId="7" xfId="0" applyNumberFormat="1" applyFont="1" applyFill="1" applyBorder="1" applyAlignment="1">
      <alignment horizontal="center" vertical="center" wrapText="1"/>
    </xf>
    <xf numFmtId="182" fontId="7" fillId="2" borderId="7" xfId="0" applyNumberFormat="1" applyFont="1" applyFill="1" applyBorder="1" applyAlignment="1">
      <alignment horizontal="center" vertical="center"/>
    </xf>
    <xf numFmtId="185" fontId="7" fillId="0" borderId="8" xfId="0" applyNumberFormat="1" applyFont="1" applyBorder="1" applyAlignment="1">
      <alignment horizontal="right" vertical="center"/>
    </xf>
    <xf numFmtId="185" fontId="7" fillId="0" borderId="9" xfId="0" applyNumberFormat="1" applyFont="1" applyBorder="1" applyAlignment="1">
      <alignment horizontal="right" vertical="center"/>
    </xf>
    <xf numFmtId="188" fontId="7" fillId="0" borderId="9" xfId="0" applyNumberFormat="1" applyFont="1" applyBorder="1">
      <alignment vertical="center"/>
    </xf>
    <xf numFmtId="185" fontId="7" fillId="0" borderId="9" xfId="0" applyNumberFormat="1" applyFont="1" applyBorder="1">
      <alignment vertical="center"/>
    </xf>
    <xf numFmtId="185" fontId="7" fillId="0" borderId="10" xfId="0" applyNumberFormat="1" applyFont="1" applyBorder="1" applyAlignment="1">
      <alignment horizontal="right" vertical="center"/>
    </xf>
    <xf numFmtId="185" fontId="7" fillId="0" borderId="11" xfId="0" applyNumberFormat="1" applyFont="1" applyBorder="1" applyAlignment="1">
      <alignment horizontal="right" vertical="center"/>
    </xf>
    <xf numFmtId="188" fontId="7" fillId="0" borderId="11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185" fontId="8" fillId="0" borderId="0" xfId="0" applyNumberFormat="1" applyFont="1" applyAlignment="1">
      <alignment horizontal="right" vertical="center"/>
    </xf>
    <xf numFmtId="188" fontId="8" fillId="0" borderId="0" xfId="0" applyNumberFormat="1" applyFont="1">
      <alignment vertical="center"/>
    </xf>
    <xf numFmtId="0" fontId="8" fillId="0" borderId="0" xfId="0" applyFont="1">
      <alignment vertical="center"/>
    </xf>
    <xf numFmtId="185" fontId="8" fillId="0" borderId="0" xfId="0" applyNumberFormat="1" applyFo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82" fontId="13" fillId="0" borderId="1" xfId="0" applyNumberFormat="1" applyFont="1" applyBorder="1" applyAlignment="1">
      <alignment horizontal="right" vertical="top"/>
    </xf>
    <xf numFmtId="0" fontId="13" fillId="0" borderId="1" xfId="0" applyFont="1" applyBorder="1" applyAlignment="1">
      <alignment horizontal="right" vertical="top"/>
    </xf>
    <xf numFmtId="184" fontId="13" fillId="0" borderId="1" xfId="0" applyNumberFormat="1" applyFont="1" applyBorder="1" applyAlignment="1">
      <alignment horizontal="right" vertical="top"/>
    </xf>
    <xf numFmtId="187" fontId="13" fillId="0" borderId="1" xfId="0" applyNumberFormat="1" applyFont="1" applyBorder="1" applyAlignment="1">
      <alignment horizontal="right" vertical="top"/>
    </xf>
    <xf numFmtId="190" fontId="13" fillId="0" borderId="1" xfId="0" applyNumberFormat="1" applyFont="1" applyBorder="1" applyAlignment="1">
      <alignment horizontal="right" vertical="top"/>
    </xf>
    <xf numFmtId="0" fontId="8" fillId="0" borderId="21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180" fontId="3" fillId="0" borderId="0" xfId="0" applyNumberFormat="1" applyFont="1">
      <alignment vertical="center"/>
    </xf>
    <xf numFmtId="185" fontId="3" fillId="0" borderId="0" xfId="0" applyNumberFormat="1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182" fontId="11" fillId="0" borderId="14" xfId="0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91" fontId="13" fillId="4" borderId="20" xfId="0" applyNumberFormat="1" applyFont="1" applyFill="1" applyBorder="1" applyAlignment="1">
      <alignment horizontal="right" vertical="top"/>
    </xf>
    <xf numFmtId="192" fontId="13" fillId="4" borderId="1" xfId="0" applyNumberFormat="1" applyFont="1" applyFill="1" applyBorder="1" applyAlignment="1">
      <alignment horizontal="right" vertical="top"/>
    </xf>
    <xf numFmtId="0" fontId="13" fillId="4" borderId="14" xfId="0" applyFont="1" applyFill="1" applyBorder="1" applyAlignment="1">
      <alignment horizontal="right" vertical="top"/>
    </xf>
    <xf numFmtId="182" fontId="13" fillId="4" borderId="1" xfId="0" applyNumberFormat="1" applyFont="1" applyFill="1" applyBorder="1" applyAlignment="1">
      <alignment horizontal="right" vertical="top"/>
    </xf>
    <xf numFmtId="0" fontId="13" fillId="4" borderId="1" xfId="0" applyFont="1" applyFill="1" applyBorder="1" applyAlignment="1">
      <alignment horizontal="right" vertical="top"/>
    </xf>
    <xf numFmtId="184" fontId="13" fillId="4" borderId="1" xfId="0" applyNumberFormat="1" applyFont="1" applyFill="1" applyBorder="1" applyAlignment="1">
      <alignment horizontal="right" vertical="top"/>
    </xf>
    <xf numFmtId="191" fontId="13" fillId="4" borderId="3" xfId="0" applyNumberFormat="1" applyFont="1" applyFill="1" applyBorder="1" applyAlignment="1">
      <alignment horizontal="right" vertical="top"/>
    </xf>
    <xf numFmtId="187" fontId="13" fillId="4" borderId="1" xfId="0" applyNumberFormat="1" applyFont="1" applyFill="1" applyBorder="1" applyAlignment="1">
      <alignment horizontal="right" vertical="top"/>
    </xf>
    <xf numFmtId="190" fontId="13" fillId="4" borderId="1" xfId="0" applyNumberFormat="1" applyFont="1" applyFill="1" applyBorder="1" applyAlignment="1">
      <alignment horizontal="right" vertical="top"/>
    </xf>
    <xf numFmtId="191" fontId="13" fillId="0" borderId="3" xfId="0" applyNumberFormat="1" applyFont="1" applyBorder="1" applyAlignment="1">
      <alignment horizontal="right" vertical="top"/>
    </xf>
    <xf numFmtId="192" fontId="13" fillId="0" borderId="1" xfId="0" applyNumberFormat="1" applyFont="1" applyBorder="1" applyAlignment="1">
      <alignment horizontal="right" vertical="top"/>
    </xf>
    <xf numFmtId="0" fontId="14" fillId="0" borderId="0" xfId="0" applyFont="1">
      <alignment vertical="center"/>
    </xf>
    <xf numFmtId="179" fontId="6" fillId="2" borderId="1" xfId="0" applyNumberFormat="1" applyFont="1" applyFill="1" applyBorder="1">
      <alignment vertical="center"/>
    </xf>
    <xf numFmtId="0" fontId="15" fillId="0" borderId="0" xfId="0" applyFont="1">
      <alignment vertical="center"/>
    </xf>
    <xf numFmtId="0" fontId="7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185" fontId="7" fillId="0" borderId="25" xfId="0" applyNumberFormat="1" applyFont="1" applyBorder="1">
      <alignment vertical="center"/>
    </xf>
    <xf numFmtId="181" fontId="16" fillId="0" borderId="26" xfId="0" applyNumberFormat="1" applyFont="1" applyBorder="1">
      <alignment vertical="center"/>
    </xf>
    <xf numFmtId="181" fontId="8" fillId="0" borderId="0" xfId="0" applyNumberFormat="1" applyFont="1">
      <alignment vertical="center"/>
    </xf>
    <xf numFmtId="182" fontId="11" fillId="0" borderId="1" xfId="0" applyNumberFormat="1" applyFont="1" applyBorder="1" applyAlignment="1">
      <alignment horizontal="center" vertical="center"/>
    </xf>
    <xf numFmtId="189" fontId="13" fillId="0" borderId="1" xfId="0" applyNumberFormat="1" applyFont="1" applyBorder="1" applyAlignment="1">
      <alignment horizontal="right" vertical="top"/>
    </xf>
    <xf numFmtId="0" fontId="11" fillId="0" borderId="1" xfId="0" applyFont="1" applyBorder="1" applyAlignment="1">
      <alignment horizontal="right" vertical="center"/>
    </xf>
    <xf numFmtId="191" fontId="13" fillId="0" borderId="20" xfId="0" applyNumberFormat="1" applyFont="1" applyBorder="1" applyAlignment="1">
      <alignment horizontal="right" vertical="top"/>
    </xf>
    <xf numFmtId="185" fontId="13" fillId="0" borderId="1" xfId="0" applyNumberFormat="1" applyFont="1" applyBorder="1" applyAlignment="1">
      <alignment horizontal="right" vertical="top"/>
    </xf>
    <xf numFmtId="0" fontId="13" fillId="0" borderId="1" xfId="0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/>
    </xf>
    <xf numFmtId="189" fontId="13" fillId="4" borderId="1" xfId="0" applyNumberFormat="1" applyFont="1" applyFill="1" applyBorder="1" applyAlignment="1">
      <alignment horizontal="right" vertical="top"/>
    </xf>
    <xf numFmtId="0" fontId="11" fillId="4" borderId="1" xfId="0" applyFont="1" applyFill="1" applyBorder="1" applyAlignment="1">
      <alignment horizontal="right" vertical="center"/>
    </xf>
    <xf numFmtId="185" fontId="13" fillId="4" borderId="1" xfId="0" applyNumberFormat="1" applyFont="1" applyFill="1" applyBorder="1" applyAlignment="1">
      <alignment horizontal="right" vertical="top"/>
    </xf>
    <xf numFmtId="0" fontId="13" fillId="4" borderId="1" xfId="0" applyFont="1" applyFill="1" applyBorder="1" applyAlignment="1">
      <alignment horizontal="right" vertical="center"/>
    </xf>
    <xf numFmtId="0" fontId="17" fillId="0" borderId="0" xfId="0" applyFo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183" fontId="13" fillId="0" borderId="1" xfId="0" applyNumberFormat="1" applyFont="1" applyBorder="1" applyAlignment="1">
      <alignment horizontal="right" vertical="top"/>
    </xf>
    <xf numFmtId="0" fontId="18" fillId="0" borderId="1" xfId="0" applyFont="1" applyBorder="1" applyAlignment="1">
      <alignment horizontal="right" vertical="top"/>
    </xf>
    <xf numFmtId="0" fontId="15" fillId="0" borderId="0" xfId="0" applyFont="1" applyAlignment="1">
      <alignment horizontal="left" vertical="center"/>
    </xf>
    <xf numFmtId="185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83" fontId="13" fillId="4" borderId="1" xfId="0" applyNumberFormat="1" applyFont="1" applyFill="1" applyBorder="1" applyAlignment="1">
      <alignment horizontal="right" vertical="top"/>
    </xf>
    <xf numFmtId="0" fontId="18" fillId="4" borderId="1" xfId="0" applyFont="1" applyFill="1" applyBorder="1" applyAlignment="1">
      <alignment horizontal="right" vertical="top"/>
    </xf>
    <xf numFmtId="0" fontId="3" fillId="0" borderId="27" xfId="0" applyFont="1" applyBorder="1">
      <alignment vertical="center"/>
    </xf>
    <xf numFmtId="191" fontId="3" fillId="0" borderId="27" xfId="0" applyNumberFormat="1" applyFont="1" applyBorder="1">
      <alignment vertical="center"/>
    </xf>
    <xf numFmtId="180" fontId="3" fillId="0" borderId="27" xfId="0" applyNumberFormat="1" applyFont="1" applyBorder="1">
      <alignment vertical="center"/>
    </xf>
    <xf numFmtId="0" fontId="4" fillId="0" borderId="28" xfId="0" applyFont="1" applyBorder="1" applyAlignment="1">
      <alignment horizontal="left" vertical="center"/>
    </xf>
    <xf numFmtId="191" fontId="3" fillId="0" borderId="27" xfId="0" applyNumberFormat="1" applyFont="1" applyBorder="1" applyAlignment="1">
      <alignment horizontal="left" vertical="center"/>
    </xf>
    <xf numFmtId="185" fontId="4" fillId="0" borderId="27" xfId="0" applyNumberFormat="1" applyFont="1" applyBorder="1" applyAlignment="1">
      <alignment horizontal="left" vertical="center"/>
    </xf>
    <xf numFmtId="185" fontId="3" fillId="0" borderId="27" xfId="0" applyNumberFormat="1" applyFont="1" applyBorder="1" applyAlignment="1">
      <alignment horizontal="left" vertical="center"/>
    </xf>
    <xf numFmtId="14" fontId="0" fillId="0" borderId="0" xfId="0" applyNumberFormat="1">
      <alignment vertical="center"/>
    </xf>
    <xf numFmtId="21" fontId="0" fillId="0" borderId="0" xfId="0" applyNumberFormat="1">
      <alignment vertical="center"/>
    </xf>
    <xf numFmtId="180" fontId="6" fillId="0" borderId="2" xfId="0" applyNumberFormat="1" applyFont="1" applyBorder="1" applyAlignment="1">
      <alignment horizontal="right" vertical="center"/>
    </xf>
    <xf numFmtId="180" fontId="6" fillId="0" borderId="3" xfId="0" applyNumberFormat="1" applyFont="1" applyBorder="1" applyAlignment="1">
      <alignment horizontal="right" vertical="center"/>
    </xf>
    <xf numFmtId="180" fontId="6" fillId="0" borderId="1" xfId="0" applyNumberFormat="1" applyFont="1" applyBorder="1" applyAlignment="1">
      <alignment horizontal="right" vertical="center"/>
    </xf>
    <xf numFmtId="191" fontId="6" fillId="0" borderId="1" xfId="0" applyNumberFormat="1" applyFont="1" applyBorder="1" applyAlignment="1">
      <alignment horizontal="center" vertical="center"/>
    </xf>
    <xf numFmtId="180" fontId="6" fillId="0" borderId="5" xfId="0" applyNumberFormat="1" applyFont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</cellXfs>
  <cellStyles count="4">
    <cellStyle name="標準" xfId="0" builtinId="0"/>
    <cellStyle name="標準 2" xfId="2" xr:uid="{00000000-0005-0000-0000-000032000000}"/>
    <cellStyle name="標準_List" xfId="3" xr:uid="{00000000-0005-0000-0000-000033000000}"/>
    <cellStyle name="標準_Sheet1" xfId="1" xr:uid="{00000000-0005-0000-0000-000021000000}"/>
  </cellStyles>
  <dxfs count="0"/>
  <tableStyles count="0" defaultTableStyle="TableStyleMedium2"/>
  <colors>
    <mruColors>
      <color rgb="FFCCFFCC"/>
      <color rgb="FFFFFF99"/>
      <color rgb="FF99CCFF"/>
      <color rgb="FFF8DD4E"/>
      <color rgb="FFFAF7D4"/>
      <color rgb="FFF8F9E7"/>
      <color rgb="FFD8E3A9"/>
      <color rgb="FFDFE0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9</xdr:row>
      <xdr:rowOff>317500</xdr:rowOff>
    </xdr:from>
    <xdr:to>
      <xdr:col>18</xdr:col>
      <xdr:colOff>76200</xdr:colOff>
      <xdr:row>9</xdr:row>
      <xdr:rowOff>317500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8166100" y="5600700"/>
          <a:ext cx="2121662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476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arrow" w="med" len="med"/>
          <a:tailEnd type="arrow" w="med" len="med"/>
        </a:ln>
      </xdr:spPr>
    </xdr:cxnSp>
    <xdr:clientData/>
  </xdr:twoCellAnchor>
  <xdr:twoCellAnchor>
    <xdr:from>
      <xdr:col>10</xdr:col>
      <xdr:colOff>633095</xdr:colOff>
      <xdr:row>8</xdr:row>
      <xdr:rowOff>218440</xdr:rowOff>
    </xdr:from>
    <xdr:to>
      <xdr:col>11</xdr:col>
      <xdr:colOff>1522730</xdr:colOff>
      <xdr:row>9</xdr:row>
      <xdr:rowOff>147320</xdr:rowOff>
    </xdr:to>
    <xdr:sp macro="" textlink="">
      <xdr:nvSpPr>
        <xdr:cNvPr id="7" name="テキスト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6914495" y="4901565"/>
          <a:ext cx="2517775" cy="5289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/>
        <a:p>
          <a:pPr algn="ctr"/>
          <a:r>
            <a:rPr lang="ja-JP" altLang="en-US" sz="1800" b="1">
              <a:solidFill>
                <a:schemeClr val="accent2"/>
              </a:solidFill>
            </a:rPr>
            <a:t>コピーして使用</a:t>
          </a:r>
        </a:p>
      </xdr:txBody>
    </xdr:sp>
    <xdr:clientData/>
  </xdr:twoCellAnchor>
  <xdr:twoCellAnchor>
    <xdr:from>
      <xdr:col>7</xdr:col>
      <xdr:colOff>1390650</xdr:colOff>
      <xdr:row>31</xdr:row>
      <xdr:rowOff>155575</xdr:rowOff>
    </xdr:from>
    <xdr:to>
      <xdr:col>12</xdr:col>
      <xdr:colOff>1352550</xdr:colOff>
      <xdr:row>40</xdr:row>
      <xdr:rowOff>162560</xdr:rowOff>
    </xdr:to>
    <xdr:sp macro="" textlink="">
      <xdr:nvSpPr>
        <xdr:cNvPr id="8" name="テキスト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2787630" y="11080750"/>
          <a:ext cx="8102600" cy="1978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800">
              <a:solidFill>
                <a:schemeClr val="tx1"/>
              </a:solidFill>
            </a:rPr>
            <a:t>記入例：使用する際に行ごと消して下さい</a:t>
          </a:r>
        </a:p>
        <a:p>
          <a:pPr algn="ctr"/>
          <a:r>
            <a:rPr lang="ja-JP" altLang="en-US" sz="1800">
              <a:solidFill>
                <a:schemeClr val="tx1"/>
              </a:solidFill>
            </a:rPr>
            <a:t>プルダウンの内容変更したいときは【プルダウン内容】シートにて編集</a:t>
          </a:r>
        </a:p>
      </xdr:txBody>
    </xdr:sp>
    <xdr:clientData/>
  </xdr:twoCellAnchor>
  <xdr:twoCellAnchor>
    <xdr:from>
      <xdr:col>10</xdr:col>
      <xdr:colOff>651510</xdr:colOff>
      <xdr:row>3</xdr:row>
      <xdr:rowOff>361950</xdr:rowOff>
    </xdr:from>
    <xdr:to>
      <xdr:col>14</xdr:col>
      <xdr:colOff>501015</xdr:colOff>
      <xdr:row>5</xdr:row>
      <xdr:rowOff>377825</xdr:rowOff>
    </xdr:to>
    <xdr:sp macro="" textlink="">
      <xdr:nvSpPr>
        <xdr:cNvPr id="2" name="テキスト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932910" y="2044700"/>
          <a:ext cx="6362065" cy="1216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800" b="1">
              <a:solidFill>
                <a:schemeClr val="accent2"/>
              </a:solidFill>
            </a:rPr>
            <a:t>ここの計算式はいじらない方が良い。全て計算式が入っているので何も入力しない。</a:t>
          </a:r>
        </a:p>
      </xdr:txBody>
    </xdr:sp>
    <xdr:clientData/>
  </xdr:twoCellAnchor>
  <xdr:twoCellAnchor>
    <xdr:from>
      <xdr:col>10</xdr:col>
      <xdr:colOff>146685</xdr:colOff>
      <xdr:row>2</xdr:row>
      <xdr:rowOff>373380</xdr:rowOff>
    </xdr:from>
    <xdr:to>
      <xdr:col>10</xdr:col>
      <xdr:colOff>584835</xdr:colOff>
      <xdr:row>7</xdr:row>
      <xdr:rowOff>12065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6428085" y="1573530"/>
          <a:ext cx="438150" cy="2521585"/>
        </a:xfrm>
        <a:prstGeom prst="rightBracke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upright="1"/>
        <a:lstStyle/>
        <a:p>
          <a:endParaRPr lang="ja-JP" altLang="en-US"/>
        </a:p>
      </xdr:txBody>
    </xdr:sp>
    <xdr:clientData/>
  </xdr:twoCellAnchor>
  <xdr:twoCellAnchor>
    <xdr:from>
      <xdr:col>9</xdr:col>
      <xdr:colOff>103505</xdr:colOff>
      <xdr:row>0</xdr:row>
      <xdr:rowOff>321945</xdr:rowOff>
    </xdr:from>
    <xdr:to>
      <xdr:col>12</xdr:col>
      <xdr:colOff>1580515</xdr:colOff>
      <xdr:row>1</xdr:row>
      <xdr:rowOff>337820</xdr:rowOff>
    </xdr:to>
    <xdr:sp macro="" textlink="">
      <xdr:nvSpPr>
        <xdr:cNvPr id="4" name="テキスト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756765" y="321945"/>
          <a:ext cx="6361430" cy="615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1800" b="1">
              <a:solidFill>
                <a:schemeClr val="accent2"/>
              </a:solidFill>
            </a:rPr>
            <a:t>初期資金とスワップは手入力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55"/>
  <sheetViews>
    <sheetView showGridLines="0" tabSelected="1" zoomScale="55" zoomScaleNormal="55" workbookViewId="0">
      <selection activeCell="A19" sqref="A19"/>
    </sheetView>
  </sheetViews>
  <sheetFormatPr defaultColWidth="9" defaultRowHeight="14.25" x14ac:dyDescent="0.15"/>
  <cols>
    <col min="1" max="3" width="21.375" customWidth="1"/>
    <col min="4" max="5" width="21.375" style="7" customWidth="1"/>
    <col min="6" max="13" width="21.375" customWidth="1"/>
    <col min="14" max="15" width="21.375" style="8" customWidth="1"/>
    <col min="16" max="16" width="21.375" style="9" customWidth="1"/>
    <col min="17" max="17" width="21.375" customWidth="1"/>
    <col min="18" max="18" width="21.375" style="1" customWidth="1"/>
    <col min="19" max="19" width="8.625" customWidth="1"/>
    <col min="20" max="20" width="12.25" customWidth="1"/>
    <col min="21" max="21" width="15.75" customWidth="1"/>
    <col min="22" max="22" width="15.5" customWidth="1"/>
    <col min="23" max="23" width="12.375" customWidth="1"/>
    <col min="26" max="30" width="9" hidden="1" customWidth="1"/>
  </cols>
  <sheetData>
    <row r="1" spans="1:30" s="5" customFormat="1" ht="47.25" customHeight="1" x14ac:dyDescent="0.15">
      <c r="A1" s="10" t="s">
        <v>0</v>
      </c>
      <c r="B1" s="100">
        <v>1000000</v>
      </c>
      <c r="C1" s="101"/>
      <c r="D1" s="11" t="s">
        <v>1</v>
      </c>
      <c r="E1" s="102">
        <f>C5</f>
        <v>200000</v>
      </c>
      <c r="F1" s="102"/>
      <c r="G1" s="11" t="s">
        <v>2</v>
      </c>
      <c r="H1" s="102">
        <v>5000</v>
      </c>
      <c r="I1" s="102"/>
      <c r="J1" s="61"/>
      <c r="P1" s="62" t="s">
        <v>3</v>
      </c>
      <c r="Q1" s="103">
        <v>45420</v>
      </c>
      <c r="R1" s="103"/>
    </row>
    <row r="2" spans="1:30" s="5" customFormat="1" ht="47.25" customHeight="1" x14ac:dyDescent="0.15">
      <c r="A2" s="10" t="s">
        <v>4</v>
      </c>
      <c r="B2" s="100">
        <f>B1+E1+H1</f>
        <v>1205000</v>
      </c>
      <c r="C2" s="101"/>
      <c r="D2" s="12"/>
      <c r="E2" s="104"/>
      <c r="F2" s="104"/>
      <c r="G2" s="13"/>
      <c r="H2" s="13"/>
      <c r="Q2" s="80"/>
    </row>
    <row r="3" spans="1:30" s="5" customFormat="1" ht="38.1" customHeight="1" x14ac:dyDescent="0.15">
      <c r="A3" s="14"/>
      <c r="B3" s="15"/>
      <c r="C3" s="15"/>
      <c r="D3" s="15"/>
      <c r="E3" s="16"/>
      <c r="F3" s="17"/>
      <c r="G3" s="15"/>
      <c r="L3" s="44"/>
      <c r="M3" s="45"/>
      <c r="N3" s="45"/>
      <c r="O3" s="63"/>
      <c r="P3" s="63"/>
      <c r="Q3" s="63"/>
    </row>
    <row r="4" spans="1:30" s="5" customFormat="1" ht="47.25" customHeight="1" x14ac:dyDescent="0.15">
      <c r="A4" s="18" t="s">
        <v>5</v>
      </c>
      <c r="B4" s="19" t="s">
        <v>6</v>
      </c>
      <c r="C4" s="20" t="s">
        <v>1</v>
      </c>
      <c r="D4" s="21" t="s">
        <v>7</v>
      </c>
      <c r="E4" s="19" t="s">
        <v>8</v>
      </c>
      <c r="F4" s="21" t="s">
        <v>9</v>
      </c>
      <c r="G4" s="20" t="s">
        <v>10</v>
      </c>
      <c r="H4" s="22" t="s">
        <v>11</v>
      </c>
      <c r="I4" s="64" t="s">
        <v>12</v>
      </c>
      <c r="J4" s="65" t="s">
        <v>13</v>
      </c>
      <c r="K4" s="45"/>
      <c r="N4" s="63"/>
      <c r="O4" s="63"/>
      <c r="P4" s="63"/>
      <c r="Q4" s="63"/>
    </row>
    <row r="5" spans="1:30" s="5" customFormat="1" ht="47.25" customHeight="1" x14ac:dyDescent="0.15">
      <c r="A5" s="23">
        <f>SUMIF($O$23:$O$649,"&gt;=0")</f>
        <v>400000</v>
      </c>
      <c r="B5" s="23">
        <f>SUMIF($O$23:$O$649,"&lt;0")</f>
        <v>-200000</v>
      </c>
      <c r="C5" s="24">
        <f>SUM(A5:B5)</f>
        <v>200000</v>
      </c>
      <c r="D5" s="23">
        <f>COUNTIF($O$23:$O$649,"&gt;=0")</f>
        <v>4</v>
      </c>
      <c r="E5" s="23">
        <f>COUNTIF($O$23:$O$649,"&lt;0")</f>
        <v>3</v>
      </c>
      <c r="F5" s="24">
        <f>SUM(D5:E5)</f>
        <v>7</v>
      </c>
      <c r="G5" s="25">
        <f>IF(F5&lt;&gt;0,D5/F5,0)</f>
        <v>0.5714285714285714</v>
      </c>
      <c r="H5" s="26">
        <f>IF(D5&lt;&gt;0,A5/D5,0)</f>
        <v>100000</v>
      </c>
      <c r="I5" s="66">
        <f>IF(E5&lt;&gt;0,B5/E5,0)</f>
        <v>-66666.666666666672</v>
      </c>
      <c r="J5" s="67">
        <f>IF(AND(A5&lt;&gt;0,B5&lt;&gt;0),-A5/B5,"")</f>
        <v>2</v>
      </c>
      <c r="K5" s="45"/>
      <c r="N5" s="63"/>
      <c r="O5" s="63"/>
      <c r="P5" s="63"/>
      <c r="Q5" s="63"/>
    </row>
    <row r="6" spans="1:30" s="5" customFormat="1" ht="47.25" customHeight="1" x14ac:dyDescent="0.15">
      <c r="A6" s="18" t="s">
        <v>14</v>
      </c>
      <c r="B6" s="19" t="s">
        <v>15</v>
      </c>
      <c r="C6" s="20" t="s">
        <v>16</v>
      </c>
      <c r="D6" s="21" t="s">
        <v>7</v>
      </c>
      <c r="E6" s="19" t="s">
        <v>8</v>
      </c>
      <c r="F6" s="21" t="s">
        <v>9</v>
      </c>
      <c r="G6" s="20" t="s">
        <v>10</v>
      </c>
      <c r="H6" s="22" t="s">
        <v>17</v>
      </c>
      <c r="I6" s="64" t="s">
        <v>18</v>
      </c>
      <c r="J6" s="65" t="s">
        <v>13</v>
      </c>
      <c r="K6" s="45"/>
      <c r="L6" s="45"/>
      <c r="O6" s="63"/>
      <c r="P6" s="63"/>
      <c r="Q6" s="63"/>
      <c r="R6" s="63"/>
    </row>
    <row r="7" spans="1:30" s="5" customFormat="1" ht="47.25" customHeight="1" x14ac:dyDescent="0.15">
      <c r="A7" s="23">
        <f>SUMIF($Q$23:$Q$649,"&gt;=0")</f>
        <v>400.00000000000011</v>
      </c>
      <c r="B7" s="23">
        <f>SUMIF($Q$23:$Q$649,"&lt;0")</f>
        <v>-150.00000000000114</v>
      </c>
      <c r="C7" s="24">
        <f>SUM(A7:B7)</f>
        <v>249.99999999999898</v>
      </c>
      <c r="D7" s="27"/>
      <c r="E7" s="27"/>
      <c r="F7" s="28"/>
      <c r="G7" s="29"/>
      <c r="H7" s="26">
        <f>IF(D5&lt;&gt;0,A7/D5,0)</f>
        <v>100.00000000000003</v>
      </c>
      <c r="I7" s="66">
        <f>IF(E5&lt;&gt;0,B7/E5,0)</f>
        <v>-50.000000000000377</v>
      </c>
      <c r="J7" s="67">
        <f>IF(AND(A7&lt;&gt;0,B7&lt;&gt;0),-A7/B7,"")</f>
        <v>2.6666666666666474</v>
      </c>
      <c r="K7" s="45"/>
      <c r="L7" s="45"/>
      <c r="O7" s="63"/>
      <c r="P7" s="63"/>
      <c r="Q7" s="63"/>
      <c r="R7" s="63"/>
    </row>
    <row r="8" spans="1:30" s="5" customFormat="1" ht="47.25" customHeight="1" x14ac:dyDescent="0.15">
      <c r="A8" s="30"/>
      <c r="B8" s="31"/>
      <c r="C8" s="31"/>
      <c r="D8" s="31"/>
      <c r="E8" s="31"/>
      <c r="F8" s="31"/>
      <c r="G8" s="31"/>
      <c r="H8" s="32"/>
      <c r="I8" s="34"/>
      <c r="J8" s="34"/>
      <c r="K8" s="68"/>
      <c r="L8" s="68"/>
      <c r="M8" s="45"/>
      <c r="N8" s="45"/>
      <c r="Q8" s="63"/>
      <c r="R8" s="63"/>
      <c r="S8" s="63"/>
      <c r="T8" s="63"/>
    </row>
    <row r="9" spans="1:30" s="5" customFormat="1" ht="47.25" customHeight="1" x14ac:dyDescent="0.15">
      <c r="A9" s="30"/>
      <c r="B9" s="31"/>
      <c r="C9" s="31"/>
      <c r="D9" s="31"/>
      <c r="E9" s="31"/>
      <c r="F9" s="31"/>
      <c r="G9" s="31"/>
      <c r="H9" s="32"/>
      <c r="I9" s="34"/>
      <c r="J9" s="34"/>
      <c r="K9" s="68"/>
      <c r="L9" s="68"/>
      <c r="M9" s="45"/>
      <c r="N9" s="45"/>
      <c r="Q9" s="63"/>
      <c r="R9" s="63"/>
      <c r="S9" s="63"/>
      <c r="T9" s="63"/>
    </row>
    <row r="10" spans="1:30" s="5" customFormat="1" ht="47.25" customHeight="1" x14ac:dyDescent="0.15">
      <c r="A10" s="33"/>
      <c r="B10" s="34"/>
      <c r="C10" s="34"/>
      <c r="D10" s="34"/>
      <c r="E10" s="34"/>
      <c r="F10" s="34"/>
      <c r="G10" s="34"/>
      <c r="H10" s="32"/>
      <c r="I10" s="34"/>
      <c r="J10" s="34"/>
      <c r="K10" s="68"/>
      <c r="L10" s="68"/>
      <c r="M10" s="45"/>
      <c r="N10" s="45"/>
      <c r="Q10" s="63"/>
      <c r="R10" s="63"/>
      <c r="S10" s="63"/>
      <c r="T10" s="63"/>
    </row>
    <row r="11" spans="1:30" s="5" customFormat="1" ht="26.25" customHeight="1" x14ac:dyDescent="0.15">
      <c r="A11" s="105" t="s">
        <v>19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7"/>
      <c r="L11" s="108" t="s">
        <v>20</v>
      </c>
      <c r="M11" s="109"/>
      <c r="N11" s="109"/>
      <c r="O11" s="109"/>
      <c r="P11" s="109"/>
      <c r="Q11" s="81" t="s">
        <v>16</v>
      </c>
      <c r="R11" s="82"/>
      <c r="S11" s="63"/>
      <c r="T11" s="63"/>
      <c r="U11" s="63"/>
    </row>
    <row r="12" spans="1:30" s="5" customFormat="1" ht="18" customHeight="1" x14ac:dyDescent="0.15">
      <c r="A12" s="117" t="s">
        <v>21</v>
      </c>
      <c r="B12" s="118"/>
      <c r="C12" s="119"/>
      <c r="D12" s="35" t="s">
        <v>22</v>
      </c>
      <c r="E12" s="36" t="s">
        <v>23</v>
      </c>
      <c r="F12" s="36" t="s">
        <v>24</v>
      </c>
      <c r="G12" s="36" t="s">
        <v>25</v>
      </c>
      <c r="H12" s="36" t="s">
        <v>26</v>
      </c>
      <c r="I12" s="69" t="s">
        <v>27</v>
      </c>
      <c r="J12" s="69" t="s">
        <v>28</v>
      </c>
      <c r="K12" s="36" t="s">
        <v>29</v>
      </c>
      <c r="L12" s="36" t="s">
        <v>30</v>
      </c>
      <c r="M12" s="36" t="s">
        <v>31</v>
      </c>
      <c r="N12" s="36" t="s">
        <v>32</v>
      </c>
      <c r="O12" s="36" t="s">
        <v>33</v>
      </c>
      <c r="P12" s="36" t="s">
        <v>34</v>
      </c>
      <c r="Q12" s="36"/>
      <c r="R12" s="83" t="s">
        <v>35</v>
      </c>
      <c r="S12" s="63"/>
      <c r="T12" s="63"/>
      <c r="U12" s="63"/>
      <c r="Z12" s="91"/>
      <c r="AA12" s="91"/>
      <c r="AB12" s="92" t="e">
        <f>#REF!</f>
        <v>#REF!</v>
      </c>
      <c r="AC12" s="91"/>
      <c r="AD12" s="93" t="e">
        <f>#REF!</f>
        <v>#REF!</v>
      </c>
    </row>
    <row r="13" spans="1:30" s="6" customFormat="1" ht="18" customHeight="1" x14ac:dyDescent="0.15">
      <c r="A13" s="120"/>
      <c r="B13" s="121"/>
      <c r="C13" s="122"/>
      <c r="D13" s="111" t="s">
        <v>36</v>
      </c>
      <c r="E13" s="37"/>
      <c r="F13" s="38" t="s">
        <v>37</v>
      </c>
      <c r="G13" s="38"/>
      <c r="H13" s="39"/>
      <c r="I13" s="70"/>
      <c r="J13" s="71">
        <f>(H13-I13)*100</f>
        <v>0</v>
      </c>
      <c r="K13" s="71"/>
      <c r="L13" s="72"/>
      <c r="M13" s="60"/>
      <c r="N13" s="39"/>
      <c r="O13" s="73">
        <f>(N13-H13)*K13*100000</f>
        <v>0</v>
      </c>
      <c r="P13" s="74"/>
      <c r="Q13" s="84">
        <f>(N13-H13)*100</f>
        <v>0</v>
      </c>
      <c r="R13" s="85"/>
      <c r="T13" s="86"/>
      <c r="V13" s="87"/>
      <c r="X13" s="88"/>
      <c r="Z13" s="94"/>
      <c r="AA13" s="94"/>
      <c r="AB13" s="95"/>
      <c r="AC13" s="96"/>
      <c r="AD13" s="97"/>
    </row>
    <row r="14" spans="1:30" s="6" customFormat="1" ht="18" customHeight="1" x14ac:dyDescent="0.15">
      <c r="A14" s="120"/>
      <c r="B14" s="121"/>
      <c r="C14" s="122"/>
      <c r="D14" s="112"/>
      <c r="E14" s="37"/>
      <c r="F14" s="38" t="s">
        <v>38</v>
      </c>
      <c r="G14" s="38"/>
      <c r="H14" s="39"/>
      <c r="I14" s="70"/>
      <c r="J14" s="71">
        <f>(I14-H14)*100</f>
        <v>0</v>
      </c>
      <c r="K14" s="71"/>
      <c r="L14" s="59"/>
      <c r="M14" s="60"/>
      <c r="N14" s="39"/>
      <c r="O14" s="73">
        <f>(H14-N14)*K14*100000</f>
        <v>0</v>
      </c>
      <c r="P14" s="74"/>
      <c r="Q14" s="84">
        <f>(H14-N14)*100</f>
        <v>0</v>
      </c>
      <c r="R14" s="85"/>
      <c r="T14" s="86"/>
      <c r="V14" s="87"/>
      <c r="X14" s="88"/>
      <c r="Z14" s="94"/>
      <c r="AA14" s="94"/>
      <c r="AB14" s="95"/>
      <c r="AC14" s="96"/>
      <c r="AD14" s="97"/>
    </row>
    <row r="15" spans="1:30" s="6" customFormat="1" ht="18" customHeight="1" x14ac:dyDescent="0.15">
      <c r="A15" s="120"/>
      <c r="B15" s="121"/>
      <c r="C15" s="122"/>
      <c r="D15" s="113" t="s">
        <v>39</v>
      </c>
      <c r="E15" s="37"/>
      <c r="F15" s="38" t="s">
        <v>37</v>
      </c>
      <c r="G15" s="38"/>
      <c r="H15" s="40"/>
      <c r="I15" s="40"/>
      <c r="J15" s="71">
        <f>(H15-I15)*10000</f>
        <v>0</v>
      </c>
      <c r="K15" s="71"/>
      <c r="L15" s="72"/>
      <c r="M15" s="60"/>
      <c r="N15" s="40"/>
      <c r="O15" s="73" t="s">
        <v>40</v>
      </c>
      <c r="P15" s="74"/>
      <c r="Q15" s="84">
        <f>(N15-H15)*10000</f>
        <v>0</v>
      </c>
      <c r="R15" s="85"/>
      <c r="T15" s="86"/>
      <c r="V15" s="87"/>
      <c r="X15" s="88"/>
      <c r="Z15" s="94"/>
      <c r="AA15" s="94"/>
      <c r="AB15" s="95"/>
      <c r="AC15" s="96"/>
      <c r="AD15" s="97"/>
    </row>
    <row r="16" spans="1:30" s="6" customFormat="1" ht="18" customHeight="1" x14ac:dyDescent="0.15">
      <c r="A16" s="120"/>
      <c r="B16" s="121"/>
      <c r="C16" s="122"/>
      <c r="D16" s="114"/>
      <c r="E16" s="37"/>
      <c r="F16" s="38" t="s">
        <v>38</v>
      </c>
      <c r="G16" s="38"/>
      <c r="H16" s="40"/>
      <c r="I16" s="40"/>
      <c r="J16" s="71">
        <f>(I16-H16)*10000</f>
        <v>0</v>
      </c>
      <c r="K16" s="71"/>
      <c r="L16" s="72"/>
      <c r="M16" s="60"/>
      <c r="N16" s="40"/>
      <c r="O16" s="73" t="s">
        <v>40</v>
      </c>
      <c r="P16" s="74"/>
      <c r="Q16" s="84">
        <f>(H16-N16)*10000</f>
        <v>0</v>
      </c>
      <c r="R16" s="85"/>
      <c r="T16" s="86"/>
      <c r="V16" s="87"/>
      <c r="X16" s="88"/>
      <c r="Z16" s="94"/>
      <c r="AA16" s="94"/>
      <c r="AB16" s="95"/>
      <c r="AC16" s="96"/>
      <c r="AD16" s="97"/>
    </row>
    <row r="17" spans="1:30" s="6" customFormat="1" ht="18" customHeight="1" x14ac:dyDescent="0.15">
      <c r="A17" s="120"/>
      <c r="B17" s="121"/>
      <c r="C17" s="122"/>
      <c r="D17" s="115" t="s">
        <v>41</v>
      </c>
      <c r="E17" s="37"/>
      <c r="F17" s="38" t="s">
        <v>37</v>
      </c>
      <c r="G17" s="38"/>
      <c r="H17" s="41"/>
      <c r="I17" s="41"/>
      <c r="J17" s="71">
        <f>(H17-I17)*10</f>
        <v>0</v>
      </c>
      <c r="K17" s="71"/>
      <c r="L17" s="72"/>
      <c r="M17" s="60"/>
      <c r="N17" s="41"/>
      <c r="O17" s="73" t="s">
        <v>40</v>
      </c>
      <c r="P17" s="74"/>
      <c r="Q17" s="84">
        <f>(N17-H17)*10</f>
        <v>0</v>
      </c>
      <c r="R17" s="85"/>
      <c r="V17" s="87"/>
      <c r="X17" s="88"/>
      <c r="Z17" s="94"/>
      <c r="AA17" s="94"/>
      <c r="AB17" s="95"/>
      <c r="AC17" s="96"/>
      <c r="AD17" s="97"/>
    </row>
    <row r="18" spans="1:30" s="6" customFormat="1" ht="18" customHeight="1" x14ac:dyDescent="0.15">
      <c r="A18" s="123"/>
      <c r="B18" s="124"/>
      <c r="C18" s="125"/>
      <c r="D18" s="116"/>
      <c r="E18" s="37"/>
      <c r="F18" s="38" t="s">
        <v>38</v>
      </c>
      <c r="G18" s="38"/>
      <c r="H18" s="41"/>
      <c r="I18" s="41"/>
      <c r="J18" s="71">
        <f>(I18-H18)*10</f>
        <v>0</v>
      </c>
      <c r="K18" s="71"/>
      <c r="L18" s="59"/>
      <c r="M18" s="60"/>
      <c r="N18" s="41"/>
      <c r="O18" s="73" t="s">
        <v>40</v>
      </c>
      <c r="P18" s="74"/>
      <c r="Q18" s="84">
        <f>(H18-N18)*10</f>
        <v>0</v>
      </c>
      <c r="R18" s="85"/>
      <c r="V18" s="87"/>
      <c r="X18" s="88"/>
      <c r="Z18" s="94"/>
      <c r="AA18" s="94"/>
      <c r="AB18" s="95"/>
      <c r="AC18" s="96"/>
      <c r="AD18" s="97"/>
    </row>
    <row r="19" spans="1:30" s="5" customFormat="1" ht="17.100000000000001" customHeight="1" x14ac:dyDescent="0.15">
      <c r="A19" s="42"/>
      <c r="B19" s="31"/>
      <c r="C19" s="31"/>
      <c r="D19" s="31"/>
      <c r="E19" s="31"/>
      <c r="F19" s="31"/>
      <c r="G19" s="31"/>
      <c r="H19" s="32"/>
      <c r="I19" s="34"/>
      <c r="J19" s="34"/>
      <c r="K19" s="68"/>
      <c r="L19" s="68"/>
      <c r="M19" s="45"/>
      <c r="N19" s="45"/>
      <c r="Q19" s="63"/>
      <c r="R19" s="63"/>
      <c r="S19" s="63"/>
      <c r="T19" s="63"/>
    </row>
    <row r="20" spans="1:30" s="5" customFormat="1" ht="17.100000000000001" customHeight="1" x14ac:dyDescent="0.15">
      <c r="A20" s="42"/>
      <c r="B20" s="31"/>
      <c r="C20" s="31"/>
      <c r="D20" s="31"/>
      <c r="E20" s="31"/>
      <c r="F20" s="31"/>
      <c r="G20" s="31"/>
      <c r="H20" s="32"/>
      <c r="I20" s="34"/>
      <c r="J20" s="34"/>
      <c r="K20" s="68"/>
      <c r="L20" s="68"/>
      <c r="M20" s="45"/>
      <c r="N20" s="45"/>
      <c r="Q20" s="63"/>
      <c r="R20" s="63"/>
      <c r="S20" s="63"/>
      <c r="T20" s="63"/>
    </row>
    <row r="21" spans="1:30" s="5" customFormat="1" ht="26.25" customHeight="1" x14ac:dyDescent="0.15">
      <c r="A21" s="43"/>
      <c r="D21" s="44"/>
      <c r="E21" s="45"/>
      <c r="F21" s="46"/>
      <c r="G21" s="46"/>
      <c r="H21" s="46"/>
      <c r="I21" s="46"/>
      <c r="R21" s="63"/>
      <c r="S21" s="63"/>
      <c r="T21" s="63"/>
      <c r="U21" s="63"/>
    </row>
    <row r="22" spans="1:30" s="5" customFormat="1" ht="26.25" customHeight="1" x14ac:dyDescent="0.15">
      <c r="A22" s="110" t="s">
        <v>19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08" t="s">
        <v>20</v>
      </c>
      <c r="M22" s="109"/>
      <c r="N22" s="109"/>
      <c r="O22" s="109"/>
      <c r="P22" s="109"/>
      <c r="Q22" s="81" t="s">
        <v>16</v>
      </c>
      <c r="R22" s="82"/>
      <c r="S22" s="63"/>
      <c r="T22" s="63"/>
      <c r="U22" s="63"/>
    </row>
    <row r="23" spans="1:30" s="5" customFormat="1" ht="18" customHeight="1" x14ac:dyDescent="0.15">
      <c r="A23" s="47" t="s">
        <v>42</v>
      </c>
      <c r="B23" s="48" t="s">
        <v>30</v>
      </c>
      <c r="C23" s="48" t="s">
        <v>31</v>
      </c>
      <c r="D23" s="35" t="s">
        <v>22</v>
      </c>
      <c r="E23" s="35" t="s">
        <v>23</v>
      </c>
      <c r="F23" s="35" t="s">
        <v>24</v>
      </c>
      <c r="G23" s="35" t="s">
        <v>25</v>
      </c>
      <c r="H23" s="35" t="s">
        <v>26</v>
      </c>
      <c r="I23" s="69" t="s">
        <v>27</v>
      </c>
      <c r="J23" s="48" t="s">
        <v>28</v>
      </c>
      <c r="K23" s="35" t="s">
        <v>29</v>
      </c>
      <c r="L23" s="75" t="s">
        <v>30</v>
      </c>
      <c r="M23" s="35" t="s">
        <v>31</v>
      </c>
      <c r="N23" s="35" t="s">
        <v>32</v>
      </c>
      <c r="O23" s="35" t="s">
        <v>33</v>
      </c>
      <c r="P23" s="35" t="s">
        <v>34</v>
      </c>
      <c r="Q23" s="35"/>
      <c r="R23" s="35" t="s">
        <v>35</v>
      </c>
      <c r="S23" s="63"/>
      <c r="T23" s="63"/>
      <c r="U23" s="63"/>
      <c r="Z23" s="91"/>
      <c r="AA23" s="91"/>
      <c r="AB23" s="92">
        <f>E1</f>
        <v>200000</v>
      </c>
      <c r="AC23" s="91"/>
      <c r="AD23" s="93" t="e">
        <f>#REF!</f>
        <v>#REF!</v>
      </c>
    </row>
    <row r="24" spans="1:30" s="6" customFormat="1" ht="18" customHeight="1" x14ac:dyDescent="0.15">
      <c r="A24" s="49" t="s">
        <v>43</v>
      </c>
      <c r="B24" s="50">
        <v>45418</v>
      </c>
      <c r="C24" s="51">
        <v>0.58333333333333304</v>
      </c>
      <c r="D24" s="52" t="s">
        <v>44</v>
      </c>
      <c r="E24" s="53" t="s">
        <v>45</v>
      </c>
      <c r="F24" s="54" t="s">
        <v>37</v>
      </c>
      <c r="G24" s="54" t="s">
        <v>46</v>
      </c>
      <c r="H24" s="55">
        <v>150</v>
      </c>
      <c r="I24" s="76">
        <v>149.5</v>
      </c>
      <c r="J24" s="77">
        <f t="shared" ref="J24:J28" si="0">(H24-I24)*100</f>
        <v>50</v>
      </c>
      <c r="K24" s="77">
        <v>1</v>
      </c>
      <c r="L24" s="50">
        <v>45418</v>
      </c>
      <c r="M24" s="51">
        <v>0.625</v>
      </c>
      <c r="N24" s="55">
        <v>151</v>
      </c>
      <c r="O24" s="78">
        <f t="shared" ref="O24:O28" si="1">(N24-H24)*K24*100000</f>
        <v>100000</v>
      </c>
      <c r="P24" s="79" t="s">
        <v>46</v>
      </c>
      <c r="Q24" s="89">
        <f t="shared" ref="Q24:Q28" si="2">(N24-H24)*100</f>
        <v>100</v>
      </c>
      <c r="R24" s="54"/>
      <c r="T24" s="86"/>
      <c r="V24" s="87"/>
      <c r="X24" s="88"/>
      <c r="Z24" s="94"/>
      <c r="AA24" s="94"/>
      <c r="AB24" s="95"/>
      <c r="AC24" s="96"/>
      <c r="AD24" s="97"/>
    </row>
    <row r="25" spans="1:30" s="6" customFormat="1" ht="18" customHeight="1" x14ac:dyDescent="0.15">
      <c r="A25" s="49" t="s">
        <v>43</v>
      </c>
      <c r="B25" s="56">
        <v>45419</v>
      </c>
      <c r="C25" s="51">
        <v>0.625</v>
      </c>
      <c r="D25" s="54" t="s">
        <v>47</v>
      </c>
      <c r="E25" s="53" t="s">
        <v>45</v>
      </c>
      <c r="F25" s="54" t="s">
        <v>37</v>
      </c>
      <c r="G25" s="54" t="s">
        <v>46</v>
      </c>
      <c r="H25" s="55">
        <v>185</v>
      </c>
      <c r="I25" s="76">
        <v>184.5</v>
      </c>
      <c r="J25" s="77">
        <f t="shared" si="0"/>
        <v>50</v>
      </c>
      <c r="K25" s="77">
        <v>1</v>
      </c>
      <c r="L25" s="56">
        <v>45419</v>
      </c>
      <c r="M25" s="51">
        <v>0.66666666666666696</v>
      </c>
      <c r="N25" s="55">
        <v>186</v>
      </c>
      <c r="O25" s="78">
        <f t="shared" si="1"/>
        <v>100000</v>
      </c>
      <c r="P25" s="79" t="s">
        <v>46</v>
      </c>
      <c r="Q25" s="89">
        <f t="shared" si="2"/>
        <v>100</v>
      </c>
      <c r="R25" s="54"/>
      <c r="T25" s="86"/>
      <c r="V25" s="87"/>
      <c r="X25" s="88"/>
      <c r="Z25" s="94"/>
      <c r="AA25" s="94"/>
      <c r="AB25" s="95"/>
      <c r="AC25" s="96"/>
      <c r="AD25" s="97"/>
    </row>
    <row r="26" spans="1:30" s="6" customFormat="1" ht="18" customHeight="1" x14ac:dyDescent="0.15">
      <c r="A26" s="49" t="s">
        <v>43</v>
      </c>
      <c r="B26" s="56">
        <v>45420</v>
      </c>
      <c r="C26" s="51">
        <v>0.66666666666666696</v>
      </c>
      <c r="D26" s="54" t="s">
        <v>48</v>
      </c>
      <c r="E26" s="53" t="s">
        <v>45</v>
      </c>
      <c r="F26" s="54" t="s">
        <v>38</v>
      </c>
      <c r="G26" s="54" t="s">
        <v>46</v>
      </c>
      <c r="H26" s="57">
        <v>1.075</v>
      </c>
      <c r="I26" s="57">
        <v>1.08</v>
      </c>
      <c r="J26" s="77">
        <f t="shared" ref="J26:J29" si="3">(I26-H26)*10000</f>
        <v>50.000000000001151</v>
      </c>
      <c r="K26" s="77">
        <v>1</v>
      </c>
      <c r="L26" s="50">
        <v>45420</v>
      </c>
      <c r="M26" s="51" t="s">
        <v>49</v>
      </c>
      <c r="N26" s="57">
        <v>1.0649999999999999</v>
      </c>
      <c r="O26" s="78">
        <v>100000</v>
      </c>
      <c r="P26" s="79" t="s">
        <v>46</v>
      </c>
      <c r="Q26" s="89">
        <f t="shared" ref="Q26:Q29" si="4">(H26-N26)*10000</f>
        <v>100.00000000000009</v>
      </c>
      <c r="R26" s="54"/>
      <c r="V26" s="87"/>
      <c r="X26" s="88"/>
      <c r="Z26" s="94"/>
      <c r="AA26" s="94"/>
      <c r="AB26" s="95"/>
      <c r="AC26" s="96"/>
      <c r="AD26" s="97"/>
    </row>
    <row r="27" spans="1:30" ht="17.25" x14ac:dyDescent="0.15">
      <c r="A27" s="49" t="s">
        <v>43</v>
      </c>
      <c r="B27" s="50">
        <v>45418</v>
      </c>
      <c r="C27" s="51">
        <v>0.58333333333333304</v>
      </c>
      <c r="D27" s="52" t="s">
        <v>44</v>
      </c>
      <c r="E27" s="53" t="s">
        <v>45</v>
      </c>
      <c r="F27" s="54" t="s">
        <v>37</v>
      </c>
      <c r="G27" s="54" t="s">
        <v>46</v>
      </c>
      <c r="H27" s="55">
        <v>150</v>
      </c>
      <c r="I27" s="76">
        <v>149.5</v>
      </c>
      <c r="J27" s="77">
        <f t="shared" si="0"/>
        <v>50</v>
      </c>
      <c r="K27" s="77">
        <v>1</v>
      </c>
      <c r="L27" s="50">
        <v>45418</v>
      </c>
      <c r="M27" s="51">
        <v>0.625</v>
      </c>
      <c r="N27" s="55">
        <v>149.5</v>
      </c>
      <c r="O27" s="78">
        <f t="shared" si="1"/>
        <v>-50000</v>
      </c>
      <c r="P27" s="79" t="s">
        <v>50</v>
      </c>
      <c r="Q27" s="89">
        <f t="shared" si="2"/>
        <v>-50</v>
      </c>
      <c r="R27" s="54"/>
    </row>
    <row r="28" spans="1:30" ht="17.25" x14ac:dyDescent="0.15">
      <c r="A28" s="49" t="s">
        <v>43</v>
      </c>
      <c r="B28" s="56">
        <v>45419</v>
      </c>
      <c r="C28" s="51">
        <v>0.625</v>
      </c>
      <c r="D28" s="54" t="s">
        <v>47</v>
      </c>
      <c r="E28" s="53" t="s">
        <v>45</v>
      </c>
      <c r="F28" s="54" t="s">
        <v>37</v>
      </c>
      <c r="G28" s="54" t="s">
        <v>46</v>
      </c>
      <c r="H28" s="55">
        <v>185</v>
      </c>
      <c r="I28" s="76">
        <v>184.5</v>
      </c>
      <c r="J28" s="77">
        <f t="shared" si="0"/>
        <v>50</v>
      </c>
      <c r="K28" s="77">
        <v>1</v>
      </c>
      <c r="L28" s="56">
        <v>45419</v>
      </c>
      <c r="M28" s="51">
        <v>0.66666666666666696</v>
      </c>
      <c r="N28" s="55">
        <v>184.5</v>
      </c>
      <c r="O28" s="78">
        <f t="shared" si="1"/>
        <v>-50000</v>
      </c>
      <c r="P28" s="79" t="s">
        <v>50</v>
      </c>
      <c r="Q28" s="89">
        <f t="shared" si="2"/>
        <v>-50</v>
      </c>
      <c r="R28" s="54"/>
    </row>
    <row r="29" spans="1:30" ht="17.25" x14ac:dyDescent="0.15">
      <c r="A29" s="49" t="s">
        <v>43</v>
      </c>
      <c r="B29" s="56">
        <v>45420</v>
      </c>
      <c r="C29" s="51">
        <v>0.66666666666666696</v>
      </c>
      <c r="D29" s="54" t="s">
        <v>48</v>
      </c>
      <c r="E29" s="53" t="s">
        <v>45</v>
      </c>
      <c r="F29" s="54" t="s">
        <v>38</v>
      </c>
      <c r="G29" s="54" t="s">
        <v>46</v>
      </c>
      <c r="H29" s="57">
        <v>1.075</v>
      </c>
      <c r="I29" s="57">
        <v>1.08</v>
      </c>
      <c r="J29" s="77">
        <f t="shared" si="3"/>
        <v>50.000000000001151</v>
      </c>
      <c r="K29" s="77">
        <v>1</v>
      </c>
      <c r="L29" s="50">
        <v>45420</v>
      </c>
      <c r="M29" s="51" t="s">
        <v>49</v>
      </c>
      <c r="N29" s="57">
        <v>1.08</v>
      </c>
      <c r="O29" s="78">
        <v>-100000</v>
      </c>
      <c r="P29" s="79" t="s">
        <v>50</v>
      </c>
      <c r="Q29" s="89">
        <f t="shared" si="4"/>
        <v>-50.000000000001151</v>
      </c>
      <c r="R29" s="54"/>
    </row>
    <row r="30" spans="1:30" ht="17.25" x14ac:dyDescent="0.15">
      <c r="A30" s="49" t="s">
        <v>43</v>
      </c>
      <c r="B30" s="56">
        <v>45420</v>
      </c>
      <c r="C30" s="51">
        <v>0.5</v>
      </c>
      <c r="D30" s="54" t="s">
        <v>41</v>
      </c>
      <c r="E30" s="53" t="s">
        <v>45</v>
      </c>
      <c r="F30" s="54" t="s">
        <v>37</v>
      </c>
      <c r="G30" s="54" t="s">
        <v>46</v>
      </c>
      <c r="H30" s="58">
        <v>2300</v>
      </c>
      <c r="I30" s="58">
        <v>2295</v>
      </c>
      <c r="J30" s="77">
        <f>(H30-I30)*10</f>
        <v>50</v>
      </c>
      <c r="K30" s="77">
        <v>1</v>
      </c>
      <c r="L30" s="50">
        <v>45420</v>
      </c>
      <c r="M30" s="51">
        <v>0.79166666666666696</v>
      </c>
      <c r="N30" s="58">
        <v>2310</v>
      </c>
      <c r="O30" s="78">
        <v>100000</v>
      </c>
      <c r="P30" s="79" t="s">
        <v>46</v>
      </c>
      <c r="Q30" s="89">
        <f>(N30-H30)*10</f>
        <v>100</v>
      </c>
      <c r="R30" s="90"/>
    </row>
    <row r="31" spans="1:30" ht="17.25" x14ac:dyDescent="0.15">
      <c r="A31" s="36"/>
      <c r="B31" s="59"/>
      <c r="C31" s="60"/>
      <c r="D31" s="38"/>
      <c r="E31" s="37"/>
      <c r="F31" s="38"/>
      <c r="G31" s="38"/>
      <c r="H31" s="39"/>
      <c r="I31" s="70"/>
      <c r="J31" s="71"/>
      <c r="K31" s="71"/>
      <c r="L31" s="72"/>
      <c r="M31" s="60"/>
      <c r="N31" s="39"/>
      <c r="O31" s="73"/>
      <c r="P31" s="74"/>
      <c r="Q31" s="84"/>
      <c r="R31" s="38"/>
    </row>
    <row r="32" spans="1:30" ht="17.25" x14ac:dyDescent="0.15">
      <c r="A32" s="36"/>
      <c r="B32" s="59"/>
      <c r="C32" s="60"/>
      <c r="D32" s="38"/>
      <c r="E32" s="37"/>
      <c r="F32" s="38"/>
      <c r="G32" s="38"/>
      <c r="H32" s="39"/>
      <c r="I32" s="70"/>
      <c r="J32" s="71"/>
      <c r="K32" s="71"/>
      <c r="L32" s="72"/>
      <c r="M32" s="60"/>
      <c r="N32" s="39"/>
      <c r="O32" s="73"/>
      <c r="P32" s="74"/>
      <c r="Q32" s="84"/>
      <c r="R32" s="38"/>
    </row>
    <row r="33" spans="1:18" ht="17.25" x14ac:dyDescent="0.15">
      <c r="A33" s="36"/>
      <c r="B33" s="59"/>
      <c r="C33" s="60"/>
      <c r="D33" s="38"/>
      <c r="E33" s="37"/>
      <c r="F33" s="38"/>
      <c r="G33" s="38"/>
      <c r="H33" s="39"/>
      <c r="I33" s="70"/>
      <c r="J33" s="71"/>
      <c r="K33" s="71"/>
      <c r="L33" s="72"/>
      <c r="M33" s="60"/>
      <c r="N33" s="39"/>
      <c r="O33" s="73"/>
      <c r="P33" s="74"/>
      <c r="Q33" s="84"/>
      <c r="R33" s="38"/>
    </row>
    <row r="34" spans="1:18" ht="17.25" x14ac:dyDescent="0.15">
      <c r="A34" s="36"/>
      <c r="B34" s="59"/>
      <c r="C34" s="60"/>
      <c r="D34" s="38"/>
      <c r="E34" s="37"/>
      <c r="F34" s="38"/>
      <c r="G34" s="38"/>
      <c r="H34" s="39"/>
      <c r="I34" s="70"/>
      <c r="J34" s="71"/>
      <c r="K34" s="71"/>
      <c r="L34" s="72"/>
      <c r="M34" s="60"/>
      <c r="N34" s="39"/>
      <c r="O34" s="73"/>
      <c r="P34" s="74"/>
      <c r="Q34" s="84"/>
      <c r="R34" s="38"/>
    </row>
    <row r="35" spans="1:18" ht="17.25" x14ac:dyDescent="0.15">
      <c r="A35" s="36"/>
      <c r="B35" s="59"/>
      <c r="C35" s="60"/>
      <c r="D35" s="38"/>
      <c r="E35" s="37"/>
      <c r="F35" s="38"/>
      <c r="G35" s="38"/>
      <c r="H35" s="39"/>
      <c r="I35" s="70"/>
      <c r="J35" s="71"/>
      <c r="K35" s="71"/>
      <c r="L35" s="72"/>
      <c r="M35" s="60"/>
      <c r="N35" s="39"/>
      <c r="O35" s="73"/>
      <c r="P35" s="74"/>
      <c r="Q35" s="84"/>
      <c r="R35" s="38"/>
    </row>
    <row r="36" spans="1:18" ht="17.25" x14ac:dyDescent="0.15">
      <c r="A36" s="36"/>
      <c r="B36" s="59"/>
      <c r="C36" s="60"/>
      <c r="D36" s="38"/>
      <c r="E36" s="37"/>
      <c r="F36" s="38"/>
      <c r="G36" s="38"/>
      <c r="H36" s="39"/>
      <c r="I36" s="70"/>
      <c r="J36" s="71"/>
      <c r="K36" s="71"/>
      <c r="L36" s="72"/>
      <c r="M36" s="60"/>
      <c r="N36" s="39"/>
      <c r="O36" s="73"/>
      <c r="P36" s="74"/>
      <c r="Q36" s="84"/>
      <c r="R36" s="38"/>
    </row>
    <row r="37" spans="1:18" ht="17.25" x14ac:dyDescent="0.15">
      <c r="A37" s="36"/>
      <c r="B37" s="59"/>
      <c r="C37" s="60"/>
      <c r="D37" s="38"/>
      <c r="E37" s="37"/>
      <c r="F37" s="38"/>
      <c r="G37" s="38"/>
      <c r="H37" s="39"/>
      <c r="I37" s="70"/>
      <c r="J37" s="71"/>
      <c r="K37" s="71"/>
      <c r="L37" s="72"/>
      <c r="M37" s="60"/>
      <c r="N37" s="39"/>
      <c r="O37" s="73"/>
      <c r="P37" s="74"/>
      <c r="Q37" s="84"/>
      <c r="R37" s="38"/>
    </row>
    <row r="38" spans="1:18" ht="17.25" x14ac:dyDescent="0.15">
      <c r="A38" s="36"/>
      <c r="B38" s="59"/>
      <c r="C38" s="60"/>
      <c r="D38" s="38"/>
      <c r="E38" s="37"/>
      <c r="F38" s="38"/>
      <c r="G38" s="38"/>
      <c r="H38" s="39"/>
      <c r="I38" s="70"/>
      <c r="J38" s="71"/>
      <c r="K38" s="71"/>
      <c r="L38" s="72"/>
      <c r="M38" s="60"/>
      <c r="N38" s="39"/>
      <c r="O38" s="73"/>
      <c r="P38" s="74"/>
      <c r="Q38" s="84"/>
      <c r="R38" s="38"/>
    </row>
    <row r="39" spans="1:18" ht="17.25" x14ac:dyDescent="0.15">
      <c r="A39" s="36"/>
      <c r="B39" s="59"/>
      <c r="C39" s="60"/>
      <c r="D39" s="38"/>
      <c r="E39" s="37"/>
      <c r="F39" s="38"/>
      <c r="G39" s="38"/>
      <c r="H39" s="39"/>
      <c r="I39" s="70"/>
      <c r="J39" s="71"/>
      <c r="K39" s="71"/>
      <c r="L39" s="72"/>
      <c r="M39" s="60"/>
      <c r="N39" s="39"/>
      <c r="O39" s="73"/>
      <c r="P39" s="74"/>
      <c r="Q39" s="84"/>
      <c r="R39" s="38"/>
    </row>
    <row r="40" spans="1:18" ht="17.25" x14ac:dyDescent="0.15">
      <c r="A40" s="36"/>
      <c r="B40" s="59"/>
      <c r="C40" s="60"/>
      <c r="D40" s="38"/>
      <c r="E40" s="37"/>
      <c r="F40" s="38"/>
      <c r="G40" s="38"/>
      <c r="H40" s="39"/>
      <c r="I40" s="70"/>
      <c r="J40" s="71"/>
      <c r="K40" s="71"/>
      <c r="L40" s="72"/>
      <c r="M40" s="60"/>
      <c r="N40" s="39"/>
      <c r="O40" s="73"/>
      <c r="P40" s="74"/>
      <c r="Q40" s="84"/>
      <c r="R40" s="38"/>
    </row>
    <row r="41" spans="1:18" ht="17.25" x14ac:dyDescent="0.15">
      <c r="A41" s="36"/>
      <c r="B41" s="59"/>
      <c r="C41" s="60"/>
      <c r="D41" s="38"/>
      <c r="E41" s="37"/>
      <c r="F41" s="38"/>
      <c r="G41" s="38"/>
      <c r="H41" s="39"/>
      <c r="I41" s="70"/>
      <c r="J41" s="71"/>
      <c r="K41" s="71"/>
      <c r="L41" s="72"/>
      <c r="M41" s="60"/>
      <c r="N41" s="39"/>
      <c r="O41" s="73"/>
      <c r="P41" s="74"/>
      <c r="Q41" s="84"/>
      <c r="R41" s="38"/>
    </row>
    <row r="42" spans="1:18" ht="17.25" x14ac:dyDescent="0.15">
      <c r="A42" s="36"/>
      <c r="B42" s="59"/>
      <c r="C42" s="60"/>
      <c r="D42" s="38"/>
      <c r="E42" s="37"/>
      <c r="F42" s="38"/>
      <c r="G42" s="38"/>
      <c r="H42" s="39"/>
      <c r="I42" s="70"/>
      <c r="J42" s="71"/>
      <c r="K42" s="71"/>
      <c r="L42" s="72"/>
      <c r="M42" s="60"/>
      <c r="N42" s="39"/>
      <c r="O42" s="73"/>
      <c r="P42" s="74"/>
      <c r="Q42" s="84"/>
      <c r="R42" s="38"/>
    </row>
    <row r="43" spans="1:18" ht="17.25" x14ac:dyDescent="0.15">
      <c r="A43" s="36"/>
      <c r="B43" s="59"/>
      <c r="C43" s="60"/>
      <c r="D43" s="38"/>
      <c r="E43" s="37"/>
      <c r="F43" s="38"/>
      <c r="G43" s="38"/>
      <c r="H43" s="39"/>
      <c r="I43" s="70"/>
      <c r="J43" s="71"/>
      <c r="K43" s="71"/>
      <c r="L43" s="72"/>
      <c r="M43" s="60"/>
      <c r="N43" s="39"/>
      <c r="O43" s="73"/>
      <c r="P43" s="74"/>
      <c r="Q43" s="84"/>
      <c r="R43" s="38"/>
    </row>
    <row r="44" spans="1:18" ht="17.25" x14ac:dyDescent="0.15">
      <c r="A44" s="36"/>
      <c r="B44" s="59"/>
      <c r="C44" s="60"/>
      <c r="D44" s="38"/>
      <c r="E44" s="37"/>
      <c r="F44" s="38"/>
      <c r="G44" s="38"/>
      <c r="H44" s="39"/>
      <c r="I44" s="70"/>
      <c r="J44" s="71"/>
      <c r="K44" s="71"/>
      <c r="L44" s="72"/>
      <c r="M44" s="60"/>
      <c r="N44" s="39"/>
      <c r="O44" s="73"/>
      <c r="P44" s="74"/>
      <c r="Q44" s="84"/>
      <c r="R44" s="38"/>
    </row>
    <row r="45" spans="1:18" ht="17.25" x14ac:dyDescent="0.15">
      <c r="A45" s="36"/>
      <c r="B45" s="59"/>
      <c r="C45" s="60"/>
      <c r="D45" s="38"/>
      <c r="E45" s="37"/>
      <c r="F45" s="38"/>
      <c r="G45" s="38"/>
      <c r="H45" s="39"/>
      <c r="I45" s="70"/>
      <c r="J45" s="71"/>
      <c r="K45" s="71"/>
      <c r="L45" s="72"/>
      <c r="M45" s="60"/>
      <c r="N45" s="39"/>
      <c r="O45" s="73"/>
      <c r="P45" s="74"/>
      <c r="Q45" s="84"/>
      <c r="R45" s="38"/>
    </row>
    <row r="46" spans="1:18" ht="17.25" x14ac:dyDescent="0.15">
      <c r="A46" s="36"/>
      <c r="B46" s="59"/>
      <c r="C46" s="60"/>
      <c r="D46" s="38"/>
      <c r="E46" s="37"/>
      <c r="F46" s="38"/>
      <c r="G46" s="38"/>
      <c r="H46" s="39"/>
      <c r="I46" s="70"/>
      <c r="J46" s="71"/>
      <c r="K46" s="71"/>
      <c r="L46" s="72"/>
      <c r="M46" s="60"/>
      <c r="N46" s="39"/>
      <c r="O46" s="73"/>
      <c r="P46" s="74"/>
      <c r="Q46" s="84"/>
      <c r="R46" s="38"/>
    </row>
    <row r="47" spans="1:18" ht="17.25" x14ac:dyDescent="0.15">
      <c r="A47" s="36"/>
      <c r="B47" s="59"/>
      <c r="C47" s="60"/>
      <c r="D47" s="38"/>
      <c r="E47" s="37"/>
      <c r="F47" s="38"/>
      <c r="G47" s="38"/>
      <c r="H47" s="39"/>
      <c r="I47" s="70"/>
      <c r="J47" s="71"/>
      <c r="K47" s="71"/>
      <c r="L47" s="72"/>
      <c r="M47" s="60"/>
      <c r="N47" s="39"/>
      <c r="O47" s="73"/>
      <c r="P47" s="74"/>
      <c r="Q47" s="84"/>
      <c r="R47" s="38"/>
    </row>
    <row r="48" spans="1:18" ht="17.25" x14ac:dyDescent="0.15">
      <c r="A48" s="36"/>
      <c r="B48" s="59"/>
      <c r="C48" s="60"/>
      <c r="D48" s="38"/>
      <c r="E48" s="37"/>
      <c r="F48" s="38"/>
      <c r="G48" s="38"/>
      <c r="H48" s="39"/>
      <c r="I48" s="70"/>
      <c r="J48" s="71"/>
      <c r="K48" s="71"/>
      <c r="L48" s="72"/>
      <c r="M48" s="60"/>
      <c r="N48" s="39"/>
      <c r="O48" s="73"/>
      <c r="P48" s="74"/>
      <c r="Q48" s="84"/>
      <c r="R48" s="38"/>
    </row>
    <row r="49" spans="1:18" ht="17.25" x14ac:dyDescent="0.15">
      <c r="A49" s="36"/>
      <c r="B49" s="59"/>
      <c r="C49" s="60"/>
      <c r="D49" s="38"/>
      <c r="E49" s="37"/>
      <c r="F49" s="38"/>
      <c r="G49" s="38"/>
      <c r="H49" s="39"/>
      <c r="I49" s="70"/>
      <c r="J49" s="71"/>
      <c r="K49" s="71"/>
      <c r="L49" s="72"/>
      <c r="M49" s="60"/>
      <c r="N49" s="39"/>
      <c r="O49" s="73"/>
      <c r="P49" s="74"/>
      <c r="Q49" s="84"/>
      <c r="R49" s="38"/>
    </row>
    <row r="50" spans="1:18" ht="17.25" x14ac:dyDescent="0.15">
      <c r="A50" s="36"/>
      <c r="B50" s="59"/>
      <c r="C50" s="60"/>
      <c r="D50" s="38"/>
      <c r="E50" s="37"/>
      <c r="F50" s="38"/>
      <c r="G50" s="38"/>
      <c r="H50" s="39"/>
      <c r="I50" s="70"/>
      <c r="J50" s="71"/>
      <c r="K50" s="71"/>
      <c r="L50" s="72"/>
      <c r="M50" s="60"/>
      <c r="N50" s="39"/>
      <c r="O50" s="73"/>
      <c r="P50" s="74"/>
      <c r="Q50" s="84"/>
      <c r="R50" s="38"/>
    </row>
    <row r="51" spans="1:18" ht="17.25" x14ac:dyDescent="0.15">
      <c r="A51" s="36"/>
      <c r="B51" s="59"/>
      <c r="C51" s="60"/>
      <c r="D51" s="38"/>
      <c r="E51" s="37"/>
      <c r="F51" s="38"/>
      <c r="G51" s="38"/>
      <c r="H51" s="39"/>
      <c r="I51" s="70"/>
      <c r="J51" s="71"/>
      <c r="K51" s="71"/>
      <c r="L51" s="72"/>
      <c r="M51" s="60"/>
      <c r="N51" s="39"/>
      <c r="O51" s="73"/>
      <c r="P51" s="74"/>
      <c r="Q51" s="84"/>
      <c r="R51" s="38"/>
    </row>
    <row r="52" spans="1:18" ht="17.25" x14ac:dyDescent="0.15">
      <c r="A52" s="36"/>
      <c r="B52" s="59"/>
      <c r="C52" s="60"/>
      <c r="D52" s="38"/>
      <c r="E52" s="37"/>
      <c r="F52" s="38"/>
      <c r="G52" s="38"/>
      <c r="H52" s="39"/>
      <c r="I52" s="70"/>
      <c r="J52" s="71"/>
      <c r="K52" s="71"/>
      <c r="L52" s="72"/>
      <c r="M52" s="60"/>
      <c r="N52" s="39"/>
      <c r="O52" s="73"/>
      <c r="P52" s="74"/>
      <c r="Q52" s="84"/>
      <c r="R52" s="38"/>
    </row>
    <row r="53" spans="1:18" ht="17.25" x14ac:dyDescent="0.15">
      <c r="A53" s="36"/>
      <c r="B53" s="59"/>
      <c r="C53" s="60"/>
      <c r="D53" s="38"/>
      <c r="E53" s="37"/>
      <c r="F53" s="38"/>
      <c r="G53" s="38"/>
      <c r="H53" s="39"/>
      <c r="I53" s="70"/>
      <c r="J53" s="71"/>
      <c r="K53" s="71"/>
      <c r="L53" s="72"/>
      <c r="M53" s="60"/>
      <c r="N53" s="39"/>
      <c r="O53" s="73"/>
      <c r="P53" s="74"/>
      <c r="Q53" s="84"/>
      <c r="R53" s="38"/>
    </row>
    <row r="54" spans="1:18" ht="17.25" x14ac:dyDescent="0.15">
      <c r="A54" s="36"/>
      <c r="B54" s="59"/>
      <c r="C54" s="60"/>
      <c r="D54" s="38"/>
      <c r="E54" s="37"/>
      <c r="F54" s="38"/>
      <c r="G54" s="38"/>
      <c r="H54" s="39"/>
      <c r="I54" s="70"/>
      <c r="J54" s="71"/>
      <c r="K54" s="71"/>
      <c r="L54" s="72"/>
      <c r="M54" s="60"/>
      <c r="N54" s="39"/>
      <c r="O54" s="73"/>
      <c r="P54" s="74"/>
      <c r="Q54" s="84"/>
      <c r="R54" s="38"/>
    </row>
    <row r="55" spans="1:18" ht="17.25" x14ac:dyDescent="0.15">
      <c r="A55" s="36"/>
      <c r="B55" s="59"/>
      <c r="C55" s="60"/>
      <c r="D55" s="38"/>
      <c r="E55" s="37"/>
      <c r="F55" s="38"/>
      <c r="G55" s="38"/>
      <c r="H55" s="39"/>
      <c r="I55" s="70"/>
      <c r="J55" s="71"/>
      <c r="K55" s="71"/>
      <c r="L55" s="72"/>
      <c r="M55" s="60"/>
      <c r="N55" s="39"/>
      <c r="O55" s="73"/>
      <c r="P55" s="74"/>
      <c r="Q55" s="84"/>
      <c r="R55" s="38"/>
    </row>
    <row r="56" spans="1:18" ht="17.25" x14ac:dyDescent="0.15">
      <c r="A56" s="36"/>
      <c r="B56" s="59"/>
      <c r="C56" s="60"/>
      <c r="D56" s="38"/>
      <c r="E56" s="37"/>
      <c r="F56" s="38"/>
      <c r="G56" s="38"/>
      <c r="H56" s="39"/>
      <c r="I56" s="70"/>
      <c r="J56" s="71"/>
      <c r="K56" s="71"/>
      <c r="L56" s="72"/>
      <c r="M56" s="60"/>
      <c r="N56" s="39"/>
      <c r="O56" s="73"/>
      <c r="P56" s="74"/>
      <c r="Q56" s="84"/>
      <c r="R56" s="38"/>
    </row>
    <row r="57" spans="1:18" ht="17.25" x14ac:dyDescent="0.15">
      <c r="A57" s="36"/>
      <c r="B57" s="59"/>
      <c r="C57" s="60"/>
      <c r="D57" s="38"/>
      <c r="E57" s="37"/>
      <c r="F57" s="38"/>
      <c r="G57" s="38"/>
      <c r="H57" s="39"/>
      <c r="I57" s="70"/>
      <c r="J57" s="71"/>
      <c r="K57" s="71"/>
      <c r="L57" s="72"/>
      <c r="M57" s="60"/>
      <c r="N57" s="39"/>
      <c r="O57" s="73"/>
      <c r="P57" s="74"/>
      <c r="Q57" s="84"/>
      <c r="R57" s="38"/>
    </row>
    <row r="58" spans="1:18" ht="17.25" x14ac:dyDescent="0.15">
      <c r="A58" s="36"/>
      <c r="B58" s="59"/>
      <c r="C58" s="60"/>
      <c r="D58" s="38"/>
      <c r="E58" s="37"/>
      <c r="F58" s="38"/>
      <c r="G58" s="38"/>
      <c r="H58" s="39"/>
      <c r="I58" s="70"/>
      <c r="J58" s="71"/>
      <c r="K58" s="71"/>
      <c r="L58" s="72"/>
      <c r="M58" s="60"/>
      <c r="N58" s="39"/>
      <c r="O58" s="73"/>
      <c r="P58" s="74"/>
      <c r="Q58" s="84"/>
      <c r="R58" s="38"/>
    </row>
    <row r="59" spans="1:18" ht="17.25" x14ac:dyDescent="0.15">
      <c r="A59" s="36"/>
      <c r="B59" s="59"/>
      <c r="C59" s="60"/>
      <c r="D59" s="38"/>
      <c r="E59" s="37"/>
      <c r="F59" s="38"/>
      <c r="G59" s="38"/>
      <c r="H59" s="39"/>
      <c r="I59" s="70"/>
      <c r="J59" s="71"/>
      <c r="K59" s="71"/>
      <c r="L59" s="72"/>
      <c r="M59" s="60"/>
      <c r="N59" s="39"/>
      <c r="O59" s="73"/>
      <c r="P59" s="74"/>
      <c r="Q59" s="84"/>
      <c r="R59" s="38"/>
    </row>
    <row r="60" spans="1:18" ht="17.25" x14ac:dyDescent="0.15">
      <c r="A60" s="36"/>
      <c r="B60" s="59"/>
      <c r="C60" s="60"/>
      <c r="D60" s="38"/>
      <c r="E60" s="37"/>
      <c r="F60" s="38"/>
      <c r="G60" s="38"/>
      <c r="H60" s="39"/>
      <c r="I60" s="70"/>
      <c r="J60" s="71"/>
      <c r="K60" s="71"/>
      <c r="L60" s="72"/>
      <c r="M60" s="60"/>
      <c r="N60" s="39"/>
      <c r="O60" s="73"/>
      <c r="P60" s="74"/>
      <c r="Q60" s="84"/>
      <c r="R60" s="38"/>
    </row>
    <row r="61" spans="1:18" ht="17.25" x14ac:dyDescent="0.15">
      <c r="A61" s="36"/>
      <c r="B61" s="59"/>
      <c r="C61" s="60"/>
      <c r="D61" s="38"/>
      <c r="E61" s="37"/>
      <c r="F61" s="38"/>
      <c r="G61" s="38"/>
      <c r="H61" s="39"/>
      <c r="I61" s="70"/>
      <c r="J61" s="71"/>
      <c r="K61" s="71"/>
      <c r="L61" s="72"/>
      <c r="M61" s="60"/>
      <c r="N61" s="39"/>
      <c r="O61" s="73"/>
      <c r="P61" s="74"/>
      <c r="Q61" s="84"/>
      <c r="R61" s="38"/>
    </row>
    <row r="62" spans="1:18" ht="17.25" x14ac:dyDescent="0.15">
      <c r="A62" s="36"/>
      <c r="B62" s="59"/>
      <c r="C62" s="60"/>
      <c r="D62" s="38"/>
      <c r="E62" s="37"/>
      <c r="F62" s="38"/>
      <c r="G62" s="38"/>
      <c r="H62" s="39"/>
      <c r="I62" s="70"/>
      <c r="J62" s="71"/>
      <c r="K62" s="71"/>
      <c r="L62" s="72"/>
      <c r="M62" s="60"/>
      <c r="N62" s="39"/>
      <c r="O62" s="73"/>
      <c r="P62" s="74"/>
      <c r="Q62" s="84"/>
      <c r="R62" s="38"/>
    </row>
    <row r="63" spans="1:18" ht="17.25" x14ac:dyDescent="0.15">
      <c r="A63" s="36"/>
      <c r="B63" s="59"/>
      <c r="C63" s="60"/>
      <c r="D63" s="38"/>
      <c r="E63" s="37"/>
      <c r="F63" s="38"/>
      <c r="G63" s="38"/>
      <c r="H63" s="39"/>
      <c r="I63" s="70"/>
      <c r="J63" s="71"/>
      <c r="K63" s="71"/>
      <c r="L63" s="72"/>
      <c r="M63" s="60"/>
      <c r="N63" s="39"/>
      <c r="O63" s="73"/>
      <c r="P63" s="74"/>
      <c r="Q63" s="84"/>
      <c r="R63" s="38"/>
    </row>
    <row r="64" spans="1:18" ht="17.25" x14ac:dyDescent="0.15">
      <c r="A64" s="36"/>
      <c r="B64" s="59"/>
      <c r="C64" s="60"/>
      <c r="D64" s="38"/>
      <c r="E64" s="37"/>
      <c r="F64" s="38"/>
      <c r="G64" s="38"/>
      <c r="H64" s="39"/>
      <c r="I64" s="70"/>
      <c r="J64" s="71"/>
      <c r="K64" s="71"/>
      <c r="L64" s="72"/>
      <c r="M64" s="60"/>
      <c r="N64" s="39"/>
      <c r="O64" s="73"/>
      <c r="P64" s="74"/>
      <c r="Q64" s="84"/>
      <c r="R64" s="38"/>
    </row>
    <row r="65" spans="1:18" ht="17.25" x14ac:dyDescent="0.15">
      <c r="A65" s="36"/>
      <c r="B65" s="59"/>
      <c r="C65" s="60"/>
      <c r="D65" s="38"/>
      <c r="E65" s="37"/>
      <c r="F65" s="38"/>
      <c r="G65" s="38"/>
      <c r="H65" s="39"/>
      <c r="I65" s="70"/>
      <c r="J65" s="71"/>
      <c r="K65" s="71"/>
      <c r="L65" s="72"/>
      <c r="M65" s="60"/>
      <c r="N65" s="39"/>
      <c r="O65" s="73"/>
      <c r="P65" s="74"/>
      <c r="Q65" s="84"/>
      <c r="R65" s="38"/>
    </row>
    <row r="66" spans="1:18" ht="17.25" x14ac:dyDescent="0.15">
      <c r="A66" s="36"/>
      <c r="B66" s="59"/>
      <c r="C66" s="60"/>
      <c r="D66" s="38"/>
      <c r="E66" s="37"/>
      <c r="F66" s="38"/>
      <c r="G66" s="38"/>
      <c r="H66" s="39"/>
      <c r="I66" s="70"/>
      <c r="J66" s="71"/>
      <c r="K66" s="71"/>
      <c r="L66" s="72"/>
      <c r="M66" s="60"/>
      <c r="N66" s="39"/>
      <c r="O66" s="73"/>
      <c r="P66" s="74"/>
      <c r="Q66" s="84"/>
      <c r="R66" s="38"/>
    </row>
    <row r="67" spans="1:18" ht="17.25" x14ac:dyDescent="0.15">
      <c r="A67" s="36"/>
      <c r="B67" s="59"/>
      <c r="C67" s="60"/>
      <c r="D67" s="38"/>
      <c r="E67" s="37"/>
      <c r="F67" s="38"/>
      <c r="G67" s="38"/>
      <c r="H67" s="39"/>
      <c r="I67" s="70"/>
      <c r="J67" s="71"/>
      <c r="K67" s="71"/>
      <c r="L67" s="72"/>
      <c r="M67" s="60"/>
      <c r="N67" s="39"/>
      <c r="O67" s="73"/>
      <c r="P67" s="74"/>
      <c r="Q67" s="84"/>
      <c r="R67" s="38"/>
    </row>
    <row r="68" spans="1:18" ht="17.25" x14ac:dyDescent="0.15">
      <c r="A68" s="36"/>
      <c r="B68" s="59"/>
      <c r="C68" s="60"/>
      <c r="D68" s="38"/>
      <c r="E68" s="37"/>
      <c r="F68" s="38"/>
      <c r="G68" s="38"/>
      <c r="H68" s="39"/>
      <c r="I68" s="70"/>
      <c r="J68" s="71"/>
      <c r="K68" s="71"/>
      <c r="L68" s="72"/>
      <c r="M68" s="60"/>
      <c r="N68" s="39"/>
      <c r="O68" s="73"/>
      <c r="P68" s="74"/>
      <c r="Q68" s="84"/>
      <c r="R68" s="38"/>
    </row>
    <row r="69" spans="1:18" ht="17.25" x14ac:dyDescent="0.15">
      <c r="A69" s="36"/>
      <c r="B69" s="59"/>
      <c r="C69" s="60"/>
      <c r="D69" s="38"/>
      <c r="E69" s="37"/>
      <c r="F69" s="38"/>
      <c r="G69" s="38"/>
      <c r="H69" s="39"/>
      <c r="I69" s="70"/>
      <c r="J69" s="71"/>
      <c r="K69" s="71"/>
      <c r="L69" s="72"/>
      <c r="M69" s="60"/>
      <c r="N69" s="39"/>
      <c r="O69" s="73"/>
      <c r="P69" s="74"/>
      <c r="Q69" s="84"/>
      <c r="R69" s="38"/>
    </row>
    <row r="70" spans="1:18" ht="17.25" x14ac:dyDescent="0.15">
      <c r="A70" s="36"/>
      <c r="B70" s="59"/>
      <c r="C70" s="60"/>
      <c r="D70" s="38"/>
      <c r="E70" s="37"/>
      <c r="F70" s="38"/>
      <c r="G70" s="38"/>
      <c r="H70" s="39"/>
      <c r="I70" s="70"/>
      <c r="J70" s="71"/>
      <c r="K70" s="71"/>
      <c r="L70" s="72"/>
      <c r="M70" s="60"/>
      <c r="N70" s="39"/>
      <c r="O70" s="73"/>
      <c r="P70" s="74"/>
      <c r="Q70" s="84"/>
      <c r="R70" s="38"/>
    </row>
    <row r="71" spans="1:18" ht="17.25" x14ac:dyDescent="0.15">
      <c r="A71" s="36"/>
      <c r="B71" s="59"/>
      <c r="C71" s="60"/>
      <c r="D71" s="38"/>
      <c r="E71" s="37"/>
      <c r="F71" s="38"/>
      <c r="G71" s="38"/>
      <c r="H71" s="39"/>
      <c r="I71" s="70"/>
      <c r="J71" s="71"/>
      <c r="K71" s="71"/>
      <c r="L71" s="72"/>
      <c r="M71" s="60"/>
      <c r="N71" s="39"/>
      <c r="O71" s="73"/>
      <c r="P71" s="74"/>
      <c r="Q71" s="84"/>
      <c r="R71" s="38"/>
    </row>
    <row r="72" spans="1:18" ht="17.25" x14ac:dyDescent="0.15">
      <c r="A72" s="36"/>
      <c r="B72" s="59"/>
      <c r="C72" s="60"/>
      <c r="D72" s="38"/>
      <c r="E72" s="37"/>
      <c r="F72" s="38"/>
      <c r="G72" s="38"/>
      <c r="H72" s="39"/>
      <c r="I72" s="70"/>
      <c r="J72" s="71"/>
      <c r="K72" s="71"/>
      <c r="L72" s="72"/>
      <c r="M72" s="60"/>
      <c r="N72" s="39"/>
      <c r="O72" s="73"/>
      <c r="P72" s="74"/>
      <c r="Q72" s="84"/>
      <c r="R72" s="38"/>
    </row>
    <row r="73" spans="1:18" ht="17.25" x14ac:dyDescent="0.15">
      <c r="A73" s="36"/>
      <c r="B73" s="59"/>
      <c r="C73" s="60"/>
      <c r="D73" s="38"/>
      <c r="E73" s="37"/>
      <c r="F73" s="38"/>
      <c r="G73" s="38"/>
      <c r="H73" s="39"/>
      <c r="I73" s="70"/>
      <c r="J73" s="71"/>
      <c r="K73" s="71"/>
      <c r="L73" s="72"/>
      <c r="M73" s="60"/>
      <c r="N73" s="39"/>
      <c r="O73" s="73"/>
      <c r="P73" s="74"/>
      <c r="Q73" s="84"/>
      <c r="R73" s="38"/>
    </row>
    <row r="74" spans="1:18" ht="17.25" x14ac:dyDescent="0.15">
      <c r="A74" s="36"/>
      <c r="B74" s="59"/>
      <c r="C74" s="60"/>
      <c r="D74" s="38"/>
      <c r="E74" s="37"/>
      <c r="F74" s="38"/>
      <c r="G74" s="38"/>
      <c r="H74" s="39"/>
      <c r="I74" s="70"/>
      <c r="J74" s="71"/>
      <c r="K74" s="71"/>
      <c r="L74" s="72"/>
      <c r="M74" s="60"/>
      <c r="N74" s="39"/>
      <c r="O74" s="73"/>
      <c r="P74" s="74"/>
      <c r="Q74" s="84"/>
      <c r="R74" s="38"/>
    </row>
    <row r="75" spans="1:18" ht="17.25" x14ac:dyDescent="0.15">
      <c r="A75" s="36"/>
      <c r="B75" s="59"/>
      <c r="C75" s="60"/>
      <c r="D75" s="38"/>
      <c r="E75" s="37"/>
      <c r="F75" s="38"/>
      <c r="G75" s="38"/>
      <c r="H75" s="39"/>
      <c r="I75" s="70"/>
      <c r="J75" s="71"/>
      <c r="K75" s="71"/>
      <c r="L75" s="72"/>
      <c r="M75" s="60"/>
      <c r="N75" s="39"/>
      <c r="O75" s="73"/>
      <c r="P75" s="74"/>
      <c r="Q75" s="84"/>
      <c r="R75" s="38"/>
    </row>
    <row r="76" spans="1:18" ht="17.25" x14ac:dyDescent="0.15">
      <c r="A76" s="36"/>
      <c r="B76" s="59"/>
      <c r="C76" s="60"/>
      <c r="D76" s="38"/>
      <c r="E76" s="37"/>
      <c r="F76" s="38"/>
      <c r="G76" s="38"/>
      <c r="H76" s="39"/>
      <c r="I76" s="70"/>
      <c r="J76" s="71"/>
      <c r="K76" s="71"/>
      <c r="L76" s="72"/>
      <c r="M76" s="60"/>
      <c r="N76" s="39"/>
      <c r="O76" s="73"/>
      <c r="P76" s="74"/>
      <c r="Q76" s="84"/>
      <c r="R76" s="38"/>
    </row>
    <row r="77" spans="1:18" ht="17.25" x14ac:dyDescent="0.15">
      <c r="A77" s="36"/>
      <c r="B77" s="59"/>
      <c r="C77" s="60"/>
      <c r="D77" s="38"/>
      <c r="E77" s="37"/>
      <c r="F77" s="38"/>
      <c r="G77" s="38"/>
      <c r="H77" s="39"/>
      <c r="I77" s="70"/>
      <c r="J77" s="71"/>
      <c r="K77" s="71"/>
      <c r="L77" s="72"/>
      <c r="M77" s="60"/>
      <c r="N77" s="39"/>
      <c r="O77" s="73"/>
      <c r="P77" s="74"/>
      <c r="Q77" s="84"/>
      <c r="R77" s="38"/>
    </row>
    <row r="78" spans="1:18" ht="17.25" x14ac:dyDescent="0.15">
      <c r="A78" s="36"/>
      <c r="B78" s="59"/>
      <c r="C78" s="60"/>
      <c r="D78" s="38"/>
      <c r="E78" s="37"/>
      <c r="F78" s="38"/>
      <c r="G78" s="38"/>
      <c r="H78" s="39"/>
      <c r="I78" s="70"/>
      <c r="J78" s="71"/>
      <c r="K78" s="71"/>
      <c r="L78" s="72"/>
      <c r="M78" s="60"/>
      <c r="N78" s="39"/>
      <c r="O78" s="73"/>
      <c r="P78" s="74"/>
      <c r="Q78" s="84"/>
      <c r="R78" s="38"/>
    </row>
    <row r="79" spans="1:18" ht="17.25" x14ac:dyDescent="0.15">
      <c r="A79" s="36"/>
      <c r="B79" s="59"/>
      <c r="C79" s="60"/>
      <c r="D79" s="38"/>
      <c r="E79" s="37"/>
      <c r="F79" s="38"/>
      <c r="G79" s="38"/>
      <c r="H79" s="39"/>
      <c r="I79" s="70"/>
      <c r="J79" s="71"/>
      <c r="K79" s="71"/>
      <c r="L79" s="72"/>
      <c r="M79" s="60"/>
      <c r="N79" s="39"/>
      <c r="O79" s="73"/>
      <c r="P79" s="74"/>
      <c r="Q79" s="84"/>
      <c r="R79" s="38"/>
    </row>
    <row r="80" spans="1:18" ht="17.25" x14ac:dyDescent="0.15">
      <c r="A80" s="36"/>
      <c r="B80" s="59"/>
      <c r="C80" s="60"/>
      <c r="D80" s="38"/>
      <c r="E80" s="37"/>
      <c r="F80" s="38"/>
      <c r="G80" s="38"/>
      <c r="H80" s="39"/>
      <c r="I80" s="70"/>
      <c r="J80" s="71"/>
      <c r="K80" s="71"/>
      <c r="L80" s="72"/>
      <c r="M80" s="60"/>
      <c r="N80" s="39"/>
      <c r="O80" s="73"/>
      <c r="P80" s="74"/>
      <c r="Q80" s="84"/>
      <c r="R80" s="38"/>
    </row>
    <row r="81" spans="1:18" ht="17.25" x14ac:dyDescent="0.15">
      <c r="A81" s="36"/>
      <c r="B81" s="59"/>
      <c r="C81" s="60"/>
      <c r="D81" s="38"/>
      <c r="E81" s="37"/>
      <c r="F81" s="38"/>
      <c r="G81" s="38"/>
      <c r="H81" s="39"/>
      <c r="I81" s="70"/>
      <c r="J81" s="71"/>
      <c r="K81" s="71"/>
      <c r="L81" s="72"/>
      <c r="M81" s="60"/>
      <c r="N81" s="39"/>
      <c r="O81" s="73"/>
      <c r="P81" s="74"/>
      <c r="Q81" s="84"/>
      <c r="R81" s="38"/>
    </row>
    <row r="82" spans="1:18" ht="17.25" x14ac:dyDescent="0.15">
      <c r="A82" s="36"/>
      <c r="B82" s="59"/>
      <c r="C82" s="60"/>
      <c r="D82" s="38"/>
      <c r="E82" s="37"/>
      <c r="F82" s="38"/>
      <c r="G82" s="38"/>
      <c r="H82" s="39"/>
      <c r="I82" s="70"/>
      <c r="J82" s="71"/>
      <c r="K82" s="71"/>
      <c r="L82" s="72"/>
      <c r="M82" s="60"/>
      <c r="N82" s="39"/>
      <c r="O82" s="73"/>
      <c r="P82" s="74"/>
      <c r="Q82" s="84"/>
      <c r="R82" s="38"/>
    </row>
    <row r="83" spans="1:18" ht="17.25" x14ac:dyDescent="0.15">
      <c r="A83" s="36"/>
      <c r="B83" s="59"/>
      <c r="C83" s="60"/>
      <c r="D83" s="38"/>
      <c r="E83" s="37"/>
      <c r="F83" s="38"/>
      <c r="G83" s="38"/>
      <c r="H83" s="39"/>
      <c r="I83" s="70"/>
      <c r="J83" s="71"/>
      <c r="K83" s="71"/>
      <c r="L83" s="72"/>
      <c r="M83" s="60"/>
      <c r="N83" s="39"/>
      <c r="O83" s="73"/>
      <c r="P83" s="74"/>
      <c r="Q83" s="84"/>
      <c r="R83" s="38"/>
    </row>
    <row r="84" spans="1:18" ht="17.25" x14ac:dyDescent="0.15">
      <c r="A84" s="36"/>
      <c r="B84" s="59"/>
      <c r="C84" s="60"/>
      <c r="D84" s="38"/>
      <c r="E84" s="37"/>
      <c r="F84" s="38"/>
      <c r="G84" s="38"/>
      <c r="H84" s="39"/>
      <c r="I84" s="70"/>
      <c r="J84" s="71"/>
      <c r="K84" s="71"/>
      <c r="L84" s="72"/>
      <c r="M84" s="60"/>
      <c r="N84" s="39"/>
      <c r="O84" s="73"/>
      <c r="P84" s="74"/>
      <c r="Q84" s="84"/>
      <c r="R84" s="38"/>
    </row>
    <row r="85" spans="1:18" ht="17.25" x14ac:dyDescent="0.15">
      <c r="A85" s="36"/>
      <c r="B85" s="59"/>
      <c r="C85" s="60"/>
      <c r="D85" s="38"/>
      <c r="E85" s="37"/>
      <c r="F85" s="38"/>
      <c r="G85" s="38"/>
      <c r="H85" s="39"/>
      <c r="I85" s="70"/>
      <c r="J85" s="71"/>
      <c r="K85" s="71"/>
      <c r="L85" s="72"/>
      <c r="M85" s="60"/>
      <c r="N85" s="39"/>
      <c r="O85" s="73"/>
      <c r="P85" s="74"/>
      <c r="Q85" s="84"/>
      <c r="R85" s="38"/>
    </row>
    <row r="86" spans="1:18" ht="17.25" x14ac:dyDescent="0.15">
      <c r="A86" s="36"/>
      <c r="B86" s="59"/>
      <c r="C86" s="60"/>
      <c r="D86" s="38"/>
      <c r="E86" s="37"/>
      <c r="F86" s="38"/>
      <c r="G86" s="38"/>
      <c r="H86" s="39"/>
      <c r="I86" s="70"/>
      <c r="J86" s="71"/>
      <c r="K86" s="71"/>
      <c r="L86" s="72"/>
      <c r="M86" s="60"/>
      <c r="N86" s="39"/>
      <c r="O86" s="73"/>
      <c r="P86" s="74"/>
      <c r="Q86" s="84"/>
      <c r="R86" s="38"/>
    </row>
    <row r="87" spans="1:18" ht="17.25" x14ac:dyDescent="0.15">
      <c r="A87" s="36"/>
      <c r="B87" s="59"/>
      <c r="C87" s="60"/>
      <c r="D87" s="38"/>
      <c r="E87" s="37"/>
      <c r="F87" s="38"/>
      <c r="G87" s="38"/>
      <c r="H87" s="39"/>
      <c r="I87" s="70"/>
      <c r="J87" s="71"/>
      <c r="K87" s="71"/>
      <c r="L87" s="72"/>
      <c r="M87" s="60"/>
      <c r="N87" s="39"/>
      <c r="O87" s="73"/>
      <c r="P87" s="74"/>
      <c r="Q87" s="84"/>
      <c r="R87" s="38"/>
    </row>
    <row r="88" spans="1:18" ht="17.25" x14ac:dyDescent="0.15">
      <c r="A88" s="36"/>
      <c r="B88" s="59"/>
      <c r="C88" s="60"/>
      <c r="D88" s="38"/>
      <c r="E88" s="37"/>
      <c r="F88" s="38"/>
      <c r="G88" s="38"/>
      <c r="H88" s="39"/>
      <c r="I88" s="70"/>
      <c r="J88" s="71"/>
      <c r="K88" s="71"/>
      <c r="L88" s="72"/>
      <c r="M88" s="60"/>
      <c r="N88" s="39"/>
      <c r="O88" s="73"/>
      <c r="P88" s="74"/>
      <c r="Q88" s="84"/>
      <c r="R88" s="38"/>
    </row>
    <row r="89" spans="1:18" ht="17.25" x14ac:dyDescent="0.15">
      <c r="A89" s="36"/>
      <c r="B89" s="59"/>
      <c r="C89" s="60"/>
      <c r="D89" s="38"/>
      <c r="E89" s="37"/>
      <c r="F89" s="38"/>
      <c r="G89" s="38"/>
      <c r="H89" s="39"/>
      <c r="I89" s="70"/>
      <c r="J89" s="71"/>
      <c r="K89" s="71"/>
      <c r="L89" s="72"/>
      <c r="M89" s="60"/>
      <c r="N89" s="39"/>
      <c r="O89" s="73"/>
      <c r="P89" s="74"/>
      <c r="Q89" s="84"/>
      <c r="R89" s="38"/>
    </row>
    <row r="90" spans="1:18" ht="17.25" x14ac:dyDescent="0.15">
      <c r="A90" s="36"/>
      <c r="B90" s="59"/>
      <c r="C90" s="60"/>
      <c r="D90" s="38"/>
      <c r="E90" s="37"/>
      <c r="F90" s="38"/>
      <c r="G90" s="38"/>
      <c r="H90" s="39"/>
      <c r="I90" s="70"/>
      <c r="J90" s="71"/>
      <c r="K90" s="71"/>
      <c r="L90" s="72"/>
      <c r="M90" s="60"/>
      <c r="N90" s="39"/>
      <c r="O90" s="73"/>
      <c r="P90" s="74"/>
      <c r="Q90" s="84"/>
      <c r="R90" s="38"/>
    </row>
    <row r="91" spans="1:18" ht="17.25" x14ac:dyDescent="0.15">
      <c r="A91" s="36"/>
      <c r="B91" s="59"/>
      <c r="C91" s="60"/>
      <c r="D91" s="38"/>
      <c r="E91" s="37"/>
      <c r="F91" s="38"/>
      <c r="G91" s="38"/>
      <c r="H91" s="39"/>
      <c r="I91" s="70"/>
      <c r="J91" s="71"/>
      <c r="K91" s="71"/>
      <c r="L91" s="72"/>
      <c r="M91" s="60"/>
      <c r="N91" s="39"/>
      <c r="O91" s="73"/>
      <c r="P91" s="74"/>
      <c r="Q91" s="84"/>
      <c r="R91" s="38"/>
    </row>
    <row r="92" spans="1:18" ht="17.25" x14ac:dyDescent="0.15">
      <c r="A92" s="36"/>
      <c r="B92" s="59"/>
      <c r="C92" s="60"/>
      <c r="D92" s="38"/>
      <c r="E92" s="37"/>
      <c r="F92" s="38"/>
      <c r="G92" s="38"/>
      <c r="H92" s="39"/>
      <c r="I92" s="70"/>
      <c r="J92" s="71"/>
      <c r="K92" s="71"/>
      <c r="L92" s="72"/>
      <c r="M92" s="60"/>
      <c r="N92" s="39"/>
      <c r="O92" s="73"/>
      <c r="P92" s="74"/>
      <c r="Q92" s="84"/>
      <c r="R92" s="38"/>
    </row>
    <row r="93" spans="1:18" ht="17.25" x14ac:dyDescent="0.15">
      <c r="A93" s="36"/>
      <c r="B93" s="59"/>
      <c r="C93" s="60"/>
      <c r="D93" s="38"/>
      <c r="E93" s="37"/>
      <c r="F93" s="38"/>
      <c r="G93" s="38"/>
      <c r="H93" s="39"/>
      <c r="I93" s="70"/>
      <c r="J93" s="71"/>
      <c r="K93" s="71"/>
      <c r="L93" s="72"/>
      <c r="M93" s="60"/>
      <c r="N93" s="39"/>
      <c r="O93" s="73"/>
      <c r="P93" s="74"/>
      <c r="Q93" s="84"/>
      <c r="R93" s="38"/>
    </row>
    <row r="94" spans="1:18" ht="17.25" x14ac:dyDescent="0.15">
      <c r="A94" s="36"/>
      <c r="B94" s="59"/>
      <c r="C94" s="60"/>
      <c r="D94" s="38"/>
      <c r="E94" s="37"/>
      <c r="F94" s="38"/>
      <c r="G94" s="38"/>
      <c r="H94" s="39"/>
      <c r="I94" s="70"/>
      <c r="J94" s="71"/>
      <c r="K94" s="71"/>
      <c r="L94" s="72"/>
      <c r="M94" s="60"/>
      <c r="N94" s="39"/>
      <c r="O94" s="73"/>
      <c r="P94" s="74"/>
      <c r="Q94" s="84"/>
      <c r="R94" s="38"/>
    </row>
    <row r="95" spans="1:18" ht="17.25" x14ac:dyDescent="0.15">
      <c r="A95" s="36"/>
      <c r="B95" s="59"/>
      <c r="C95" s="60"/>
      <c r="D95" s="38"/>
      <c r="E95" s="37"/>
      <c r="F95" s="38"/>
      <c r="G95" s="38"/>
      <c r="H95" s="39"/>
      <c r="I95" s="70"/>
      <c r="J95" s="71"/>
      <c r="K95" s="71"/>
      <c r="L95" s="72"/>
      <c r="M95" s="60"/>
      <c r="N95" s="39"/>
      <c r="O95" s="73"/>
      <c r="P95" s="74"/>
      <c r="Q95" s="84"/>
      <c r="R95" s="38"/>
    </row>
    <row r="96" spans="1:18" ht="17.25" x14ac:dyDescent="0.15">
      <c r="A96" s="36"/>
      <c r="B96" s="59"/>
      <c r="C96" s="60"/>
      <c r="D96" s="38"/>
      <c r="E96" s="37"/>
      <c r="F96" s="38"/>
      <c r="G96" s="38"/>
      <c r="H96" s="39"/>
      <c r="I96" s="70"/>
      <c r="J96" s="71"/>
      <c r="K96" s="71"/>
      <c r="L96" s="72"/>
      <c r="M96" s="60"/>
      <c r="N96" s="39"/>
      <c r="O96" s="73"/>
      <c r="P96" s="74"/>
      <c r="Q96" s="84"/>
      <c r="R96" s="38"/>
    </row>
    <row r="97" spans="1:18" ht="17.25" x14ac:dyDescent="0.15">
      <c r="A97" s="36"/>
      <c r="B97" s="59"/>
      <c r="C97" s="60"/>
      <c r="D97" s="38"/>
      <c r="E97" s="37"/>
      <c r="F97" s="38"/>
      <c r="G97" s="38"/>
      <c r="H97" s="39"/>
      <c r="I97" s="70"/>
      <c r="J97" s="71"/>
      <c r="K97" s="71"/>
      <c r="L97" s="72"/>
      <c r="M97" s="60"/>
      <c r="N97" s="39"/>
      <c r="O97" s="73"/>
      <c r="P97" s="74"/>
      <c r="Q97" s="84"/>
      <c r="R97" s="38"/>
    </row>
    <row r="98" spans="1:18" ht="17.25" x14ac:dyDescent="0.15">
      <c r="A98" s="36"/>
      <c r="B98" s="59"/>
      <c r="C98" s="60"/>
      <c r="D98" s="38"/>
      <c r="E98" s="37"/>
      <c r="F98" s="38"/>
      <c r="G98" s="38"/>
      <c r="H98" s="39"/>
      <c r="I98" s="70"/>
      <c r="J98" s="71"/>
      <c r="K98" s="71"/>
      <c r="L98" s="72"/>
      <c r="M98" s="60"/>
      <c r="N98" s="39"/>
      <c r="O98" s="73"/>
      <c r="P98" s="74"/>
      <c r="Q98" s="84"/>
      <c r="R98" s="38"/>
    </row>
    <row r="99" spans="1:18" ht="17.25" x14ac:dyDescent="0.15">
      <c r="A99" s="36"/>
      <c r="B99" s="59"/>
      <c r="C99" s="60"/>
      <c r="D99" s="38"/>
      <c r="E99" s="37"/>
      <c r="F99" s="38"/>
      <c r="G99" s="38"/>
      <c r="H99" s="39"/>
      <c r="I99" s="70"/>
      <c r="J99" s="71"/>
      <c r="K99" s="71"/>
      <c r="L99" s="72"/>
      <c r="M99" s="60"/>
      <c r="N99" s="39"/>
      <c r="O99" s="73"/>
      <c r="P99" s="74"/>
      <c r="Q99" s="84"/>
      <c r="R99" s="38"/>
    </row>
    <row r="100" spans="1:18" ht="17.25" x14ac:dyDescent="0.15">
      <c r="A100" s="36"/>
      <c r="B100" s="59"/>
      <c r="C100" s="60"/>
      <c r="D100" s="38"/>
      <c r="E100" s="37"/>
      <c r="F100" s="38"/>
      <c r="G100" s="38"/>
      <c r="H100" s="39"/>
      <c r="I100" s="70"/>
      <c r="J100" s="71"/>
      <c r="K100" s="71"/>
      <c r="L100" s="72"/>
      <c r="M100" s="60"/>
      <c r="N100" s="39"/>
      <c r="O100" s="73"/>
      <c r="P100" s="74"/>
      <c r="Q100" s="84"/>
      <c r="R100" s="38"/>
    </row>
    <row r="101" spans="1:18" ht="17.25" x14ac:dyDescent="0.15">
      <c r="A101" s="36"/>
      <c r="B101" s="59"/>
      <c r="C101" s="60"/>
      <c r="D101" s="38"/>
      <c r="E101" s="37"/>
      <c r="F101" s="38"/>
      <c r="G101" s="38"/>
      <c r="H101" s="39"/>
      <c r="I101" s="70"/>
      <c r="J101" s="71"/>
      <c r="K101" s="71"/>
      <c r="L101" s="72"/>
      <c r="M101" s="60"/>
      <c r="N101" s="39"/>
      <c r="O101" s="73"/>
      <c r="P101" s="74"/>
      <c r="Q101" s="84"/>
      <c r="R101" s="38"/>
    </row>
    <row r="102" spans="1:18" ht="17.25" x14ac:dyDescent="0.15">
      <c r="A102" s="36"/>
      <c r="B102" s="59"/>
      <c r="C102" s="60"/>
      <c r="D102" s="38"/>
      <c r="E102" s="37"/>
      <c r="F102" s="38"/>
      <c r="G102" s="38"/>
      <c r="H102" s="39"/>
      <c r="I102" s="70"/>
      <c r="J102" s="71"/>
      <c r="K102" s="71"/>
      <c r="L102" s="72"/>
      <c r="M102" s="60"/>
      <c r="N102" s="39"/>
      <c r="O102" s="73"/>
      <c r="P102" s="74"/>
      <c r="Q102" s="84"/>
      <c r="R102" s="38"/>
    </row>
    <row r="103" spans="1:18" ht="17.25" x14ac:dyDescent="0.15">
      <c r="A103" s="36"/>
      <c r="B103" s="59"/>
      <c r="C103" s="60"/>
      <c r="D103" s="38"/>
      <c r="E103" s="37"/>
      <c r="F103" s="38"/>
      <c r="G103" s="38"/>
      <c r="H103" s="39"/>
      <c r="I103" s="70"/>
      <c r="J103" s="71"/>
      <c r="K103" s="71"/>
      <c r="L103" s="72"/>
      <c r="M103" s="60"/>
      <c r="N103" s="39"/>
      <c r="O103" s="73"/>
      <c r="P103" s="74"/>
      <c r="Q103" s="84"/>
      <c r="R103" s="38"/>
    </row>
    <row r="104" spans="1:18" ht="17.25" x14ac:dyDescent="0.15">
      <c r="A104" s="36"/>
      <c r="B104" s="59"/>
      <c r="C104" s="60"/>
      <c r="D104" s="38"/>
      <c r="E104" s="37"/>
      <c r="F104" s="38"/>
      <c r="G104" s="38"/>
      <c r="H104" s="39"/>
      <c r="I104" s="70"/>
      <c r="J104" s="71"/>
      <c r="K104" s="71"/>
      <c r="L104" s="72"/>
      <c r="M104" s="60"/>
      <c r="N104" s="39"/>
      <c r="O104" s="73"/>
      <c r="P104" s="74"/>
      <c r="Q104" s="84"/>
      <c r="R104" s="38"/>
    </row>
    <row r="105" spans="1:18" ht="17.25" x14ac:dyDescent="0.15">
      <c r="A105" s="36"/>
      <c r="B105" s="59"/>
      <c r="C105" s="60"/>
      <c r="D105" s="38"/>
      <c r="E105" s="37"/>
      <c r="F105" s="38"/>
      <c r="G105" s="38"/>
      <c r="H105" s="39"/>
      <c r="I105" s="70"/>
      <c r="J105" s="71"/>
      <c r="K105" s="71"/>
      <c r="L105" s="72"/>
      <c r="M105" s="60"/>
      <c r="N105" s="39"/>
      <c r="O105" s="73"/>
      <c r="P105" s="74"/>
      <c r="Q105" s="84"/>
      <c r="R105" s="38"/>
    </row>
    <row r="106" spans="1:18" ht="17.25" x14ac:dyDescent="0.15">
      <c r="A106" s="36"/>
      <c r="B106" s="59"/>
      <c r="C106" s="60"/>
      <c r="D106" s="38"/>
      <c r="E106" s="37"/>
      <c r="F106" s="38"/>
      <c r="G106" s="38"/>
      <c r="H106" s="39"/>
      <c r="I106" s="70"/>
      <c r="J106" s="71"/>
      <c r="K106" s="71"/>
      <c r="L106" s="72"/>
      <c r="M106" s="60"/>
      <c r="N106" s="39"/>
      <c r="O106" s="73"/>
      <c r="P106" s="74"/>
      <c r="Q106" s="84"/>
      <c r="R106" s="38"/>
    </row>
    <row r="107" spans="1:18" ht="17.25" x14ac:dyDescent="0.15">
      <c r="A107" s="36"/>
      <c r="B107" s="59"/>
      <c r="C107" s="60"/>
      <c r="D107" s="38"/>
      <c r="E107" s="37"/>
      <c r="F107" s="38"/>
      <c r="G107" s="38"/>
      <c r="H107" s="39"/>
      <c r="I107" s="70"/>
      <c r="J107" s="71"/>
      <c r="K107" s="71"/>
      <c r="L107" s="72"/>
      <c r="M107" s="60"/>
      <c r="N107" s="39"/>
      <c r="O107" s="73"/>
      <c r="P107" s="74"/>
      <c r="Q107" s="84"/>
      <c r="R107" s="38"/>
    </row>
    <row r="108" spans="1:18" ht="17.25" x14ac:dyDescent="0.15">
      <c r="A108" s="36"/>
      <c r="B108" s="59"/>
      <c r="C108" s="60"/>
      <c r="D108" s="38"/>
      <c r="E108" s="37"/>
      <c r="F108" s="38"/>
      <c r="G108" s="38"/>
      <c r="H108" s="39"/>
      <c r="I108" s="70"/>
      <c r="J108" s="71"/>
      <c r="K108" s="71"/>
      <c r="L108" s="72"/>
      <c r="M108" s="60"/>
      <c r="N108" s="39"/>
      <c r="O108" s="73"/>
      <c r="P108" s="74"/>
      <c r="Q108" s="84"/>
      <c r="R108" s="38"/>
    </row>
    <row r="109" spans="1:18" ht="17.25" x14ac:dyDescent="0.15">
      <c r="A109" s="36"/>
      <c r="B109" s="59"/>
      <c r="C109" s="60"/>
      <c r="D109" s="38"/>
      <c r="E109" s="37"/>
      <c r="F109" s="38"/>
      <c r="G109" s="38"/>
      <c r="H109" s="39"/>
      <c r="I109" s="70"/>
      <c r="J109" s="71"/>
      <c r="K109" s="71"/>
      <c r="L109" s="72"/>
      <c r="M109" s="60"/>
      <c r="N109" s="39"/>
      <c r="O109" s="73"/>
      <c r="P109" s="74"/>
      <c r="Q109" s="84"/>
      <c r="R109" s="38"/>
    </row>
    <row r="110" spans="1:18" ht="17.25" x14ac:dyDescent="0.15">
      <c r="A110" s="36"/>
      <c r="B110" s="59"/>
      <c r="C110" s="60"/>
      <c r="D110" s="38"/>
      <c r="E110" s="37"/>
      <c r="F110" s="38"/>
      <c r="G110" s="38"/>
      <c r="H110" s="39"/>
      <c r="I110" s="70"/>
      <c r="J110" s="71"/>
      <c r="K110" s="71"/>
      <c r="L110" s="72"/>
      <c r="M110" s="60"/>
      <c r="N110" s="39"/>
      <c r="O110" s="73"/>
      <c r="P110" s="74"/>
      <c r="Q110" s="84"/>
      <c r="R110" s="38"/>
    </row>
    <row r="111" spans="1:18" ht="17.25" x14ac:dyDescent="0.15">
      <c r="A111" s="36"/>
      <c r="B111" s="59"/>
      <c r="C111" s="60"/>
      <c r="D111" s="38"/>
      <c r="E111" s="37"/>
      <c r="F111" s="38"/>
      <c r="G111" s="38"/>
      <c r="H111" s="39"/>
      <c r="I111" s="70"/>
      <c r="J111" s="71"/>
      <c r="K111" s="71"/>
      <c r="L111" s="72"/>
      <c r="M111" s="60"/>
      <c r="N111" s="39"/>
      <c r="O111" s="73"/>
      <c r="P111" s="74"/>
      <c r="Q111" s="84"/>
      <c r="R111" s="38"/>
    </row>
    <row r="112" spans="1:18" ht="17.25" x14ac:dyDescent="0.15">
      <c r="A112" s="36"/>
      <c r="B112" s="59"/>
      <c r="C112" s="60"/>
      <c r="D112" s="38"/>
      <c r="E112" s="37"/>
      <c r="F112" s="38"/>
      <c r="G112" s="38"/>
      <c r="H112" s="39"/>
      <c r="I112" s="70"/>
      <c r="J112" s="71"/>
      <c r="K112" s="71"/>
      <c r="L112" s="72"/>
      <c r="M112" s="60"/>
      <c r="N112" s="39"/>
      <c r="O112" s="73"/>
      <c r="P112" s="74"/>
      <c r="Q112" s="84"/>
      <c r="R112" s="38"/>
    </row>
    <row r="113" spans="1:18" ht="17.25" x14ac:dyDescent="0.15">
      <c r="A113" s="36"/>
      <c r="B113" s="59"/>
      <c r="C113" s="60"/>
      <c r="D113" s="38"/>
      <c r="E113" s="37"/>
      <c r="F113" s="38"/>
      <c r="G113" s="38"/>
      <c r="H113" s="39"/>
      <c r="I113" s="70"/>
      <c r="J113" s="71"/>
      <c r="K113" s="71"/>
      <c r="L113" s="72"/>
      <c r="M113" s="60"/>
      <c r="N113" s="39"/>
      <c r="O113" s="73"/>
      <c r="P113" s="74"/>
      <c r="Q113" s="84"/>
      <c r="R113" s="38"/>
    </row>
    <row r="114" spans="1:18" ht="17.25" x14ac:dyDescent="0.15">
      <c r="A114" s="36"/>
      <c r="B114" s="59"/>
      <c r="C114" s="60"/>
      <c r="D114" s="38"/>
      <c r="E114" s="37"/>
      <c r="F114" s="38"/>
      <c r="G114" s="38"/>
      <c r="H114" s="39"/>
      <c r="I114" s="70"/>
      <c r="J114" s="71"/>
      <c r="K114" s="71"/>
      <c r="L114" s="72"/>
      <c r="M114" s="60"/>
      <c r="N114" s="39"/>
      <c r="O114" s="73"/>
      <c r="P114" s="74"/>
      <c r="Q114" s="84"/>
      <c r="R114" s="38"/>
    </row>
    <row r="115" spans="1:18" ht="17.25" x14ac:dyDescent="0.15">
      <c r="A115" s="36"/>
      <c r="B115" s="59"/>
      <c r="C115" s="60"/>
      <c r="D115" s="38"/>
      <c r="E115" s="37"/>
      <c r="F115" s="38"/>
      <c r="G115" s="38"/>
      <c r="H115" s="39"/>
      <c r="I115" s="70"/>
      <c r="J115" s="71"/>
      <c r="K115" s="71"/>
      <c r="L115" s="72"/>
      <c r="M115" s="60"/>
      <c r="N115" s="39"/>
      <c r="O115" s="73"/>
      <c r="P115" s="74"/>
      <c r="Q115" s="84"/>
      <c r="R115" s="38"/>
    </row>
    <row r="116" spans="1:18" ht="17.25" x14ac:dyDescent="0.15">
      <c r="A116" s="36"/>
      <c r="B116" s="59"/>
      <c r="C116" s="60"/>
      <c r="D116" s="38"/>
      <c r="E116" s="37"/>
      <c r="F116" s="38"/>
      <c r="G116" s="38"/>
      <c r="H116" s="39"/>
      <c r="I116" s="70"/>
      <c r="J116" s="71"/>
      <c r="K116" s="71"/>
      <c r="L116" s="72"/>
      <c r="M116" s="60"/>
      <c r="N116" s="39"/>
      <c r="O116" s="73"/>
      <c r="P116" s="74"/>
      <c r="Q116" s="84"/>
      <c r="R116" s="38"/>
    </row>
    <row r="117" spans="1:18" ht="17.25" x14ac:dyDescent="0.15">
      <c r="A117" s="36"/>
      <c r="B117" s="59"/>
      <c r="C117" s="60"/>
      <c r="D117" s="38"/>
      <c r="E117" s="37"/>
      <c r="F117" s="38"/>
      <c r="G117" s="38"/>
      <c r="H117" s="39"/>
      <c r="I117" s="70"/>
      <c r="J117" s="71"/>
      <c r="K117" s="71"/>
      <c r="L117" s="72"/>
      <c r="M117" s="60"/>
      <c r="N117" s="39"/>
      <c r="O117" s="73"/>
      <c r="P117" s="74"/>
      <c r="Q117" s="84"/>
      <c r="R117" s="38"/>
    </row>
    <row r="118" spans="1:18" ht="17.25" x14ac:dyDescent="0.15">
      <c r="A118" s="36"/>
      <c r="B118" s="59"/>
      <c r="C118" s="60"/>
      <c r="D118" s="38"/>
      <c r="E118" s="37"/>
      <c r="F118" s="38"/>
      <c r="G118" s="38"/>
      <c r="H118" s="39"/>
      <c r="I118" s="70"/>
      <c r="J118" s="71"/>
      <c r="K118" s="71"/>
      <c r="L118" s="72"/>
      <c r="M118" s="60"/>
      <c r="N118" s="39"/>
      <c r="O118" s="73"/>
      <c r="P118" s="74"/>
      <c r="Q118" s="84"/>
      <c r="R118" s="38"/>
    </row>
    <row r="119" spans="1:18" ht="17.25" x14ac:dyDescent="0.15">
      <c r="A119" s="36"/>
      <c r="B119" s="59"/>
      <c r="C119" s="60"/>
      <c r="D119" s="38"/>
      <c r="E119" s="37"/>
      <c r="F119" s="38"/>
      <c r="G119" s="38"/>
      <c r="H119" s="39"/>
      <c r="I119" s="70"/>
      <c r="J119" s="71"/>
      <c r="K119" s="71"/>
      <c r="L119" s="72"/>
      <c r="M119" s="60"/>
      <c r="N119" s="39"/>
      <c r="O119" s="73"/>
      <c r="P119" s="74"/>
      <c r="Q119" s="84"/>
      <c r="R119" s="38"/>
    </row>
    <row r="120" spans="1:18" ht="17.25" x14ac:dyDescent="0.15">
      <c r="A120" s="36"/>
      <c r="B120" s="59"/>
      <c r="C120" s="60"/>
      <c r="D120" s="38"/>
      <c r="E120" s="37"/>
      <c r="F120" s="38"/>
      <c r="G120" s="38"/>
      <c r="H120" s="39"/>
      <c r="I120" s="70"/>
      <c r="J120" s="71"/>
      <c r="K120" s="71"/>
      <c r="L120" s="72"/>
      <c r="M120" s="60"/>
      <c r="N120" s="39"/>
      <c r="O120" s="73"/>
      <c r="P120" s="74"/>
      <c r="Q120" s="84"/>
      <c r="R120" s="38"/>
    </row>
    <row r="121" spans="1:18" ht="17.25" x14ac:dyDescent="0.15">
      <c r="A121" s="36"/>
      <c r="B121" s="59"/>
      <c r="C121" s="60"/>
      <c r="D121" s="38"/>
      <c r="E121" s="37"/>
      <c r="F121" s="38"/>
      <c r="G121" s="38"/>
      <c r="H121" s="39"/>
      <c r="I121" s="70"/>
      <c r="J121" s="71"/>
      <c r="K121" s="71"/>
      <c r="L121" s="72"/>
      <c r="M121" s="60"/>
      <c r="N121" s="39"/>
      <c r="O121" s="73"/>
      <c r="P121" s="74"/>
      <c r="Q121" s="84"/>
      <c r="R121" s="38"/>
    </row>
    <row r="122" spans="1:18" ht="17.25" x14ac:dyDescent="0.15">
      <c r="A122" s="36"/>
      <c r="B122" s="59"/>
      <c r="C122" s="60"/>
      <c r="D122" s="38"/>
      <c r="E122" s="37"/>
      <c r="F122" s="38"/>
      <c r="G122" s="38"/>
      <c r="H122" s="39"/>
      <c r="I122" s="70"/>
      <c r="J122" s="71"/>
      <c r="K122" s="71"/>
      <c r="L122" s="72"/>
      <c r="M122" s="60"/>
      <c r="N122" s="39"/>
      <c r="O122" s="73"/>
      <c r="P122" s="74"/>
      <c r="Q122" s="84"/>
      <c r="R122" s="38"/>
    </row>
    <row r="123" spans="1:18" ht="17.25" x14ac:dyDescent="0.15">
      <c r="A123" s="36"/>
      <c r="B123" s="59"/>
      <c r="C123" s="60"/>
      <c r="D123" s="38"/>
      <c r="E123" s="37"/>
      <c r="F123" s="38"/>
      <c r="G123" s="38"/>
      <c r="H123" s="39"/>
      <c r="I123" s="70"/>
      <c r="J123" s="71"/>
      <c r="K123" s="71"/>
      <c r="L123" s="72"/>
      <c r="M123" s="60"/>
      <c r="N123" s="39"/>
      <c r="O123" s="73"/>
      <c r="P123" s="74"/>
      <c r="Q123" s="84"/>
      <c r="R123" s="38"/>
    </row>
    <row r="124" spans="1:18" ht="17.25" x14ac:dyDescent="0.15">
      <c r="A124" s="36"/>
      <c r="B124" s="59"/>
      <c r="C124" s="60"/>
      <c r="D124" s="38"/>
      <c r="E124" s="37"/>
      <c r="F124" s="38"/>
      <c r="G124" s="38"/>
      <c r="H124" s="39"/>
      <c r="I124" s="70"/>
      <c r="J124" s="71"/>
      <c r="K124" s="71"/>
      <c r="L124" s="72"/>
      <c r="M124" s="60"/>
      <c r="N124" s="39"/>
      <c r="O124" s="73"/>
      <c r="P124" s="74"/>
      <c r="Q124" s="84"/>
      <c r="R124" s="38"/>
    </row>
    <row r="125" spans="1:18" ht="17.25" x14ac:dyDescent="0.15">
      <c r="A125" s="36"/>
      <c r="B125" s="59"/>
      <c r="C125" s="60"/>
      <c r="D125" s="38"/>
      <c r="E125" s="37"/>
      <c r="F125" s="38"/>
      <c r="G125" s="38"/>
      <c r="H125" s="39"/>
      <c r="I125" s="70"/>
      <c r="J125" s="71"/>
      <c r="K125" s="71"/>
      <c r="L125" s="72"/>
      <c r="M125" s="60"/>
      <c r="N125" s="39"/>
      <c r="O125" s="73"/>
      <c r="P125" s="74"/>
      <c r="Q125" s="84"/>
      <c r="R125" s="38"/>
    </row>
    <row r="126" spans="1:18" ht="17.25" x14ac:dyDescent="0.15">
      <c r="A126" s="36"/>
      <c r="B126" s="59"/>
      <c r="C126" s="60"/>
      <c r="D126" s="38"/>
      <c r="E126" s="37"/>
      <c r="F126" s="38"/>
      <c r="G126" s="38"/>
      <c r="H126" s="39"/>
      <c r="I126" s="70"/>
      <c r="J126" s="71"/>
      <c r="K126" s="71"/>
      <c r="L126" s="72"/>
      <c r="M126" s="60"/>
      <c r="N126" s="39"/>
      <c r="O126" s="73"/>
      <c r="P126" s="74"/>
      <c r="Q126" s="84"/>
      <c r="R126" s="38"/>
    </row>
    <row r="127" spans="1:18" ht="17.25" x14ac:dyDescent="0.15">
      <c r="A127" s="36"/>
      <c r="B127" s="59"/>
      <c r="C127" s="60"/>
      <c r="D127" s="38"/>
      <c r="E127" s="37"/>
      <c r="F127" s="38"/>
      <c r="G127" s="38"/>
      <c r="H127" s="39"/>
      <c r="I127" s="70"/>
      <c r="J127" s="71"/>
      <c r="K127" s="71"/>
      <c r="L127" s="72"/>
      <c r="M127" s="60"/>
      <c r="N127" s="39"/>
      <c r="O127" s="73"/>
      <c r="P127" s="74"/>
      <c r="Q127" s="84"/>
      <c r="R127" s="38"/>
    </row>
    <row r="128" spans="1:18" ht="17.25" x14ac:dyDescent="0.15">
      <c r="A128" s="36"/>
      <c r="B128" s="59"/>
      <c r="C128" s="60"/>
      <c r="D128" s="38"/>
      <c r="E128" s="37"/>
      <c r="F128" s="38"/>
      <c r="G128" s="38"/>
      <c r="H128" s="39"/>
      <c r="I128" s="70"/>
      <c r="J128" s="71"/>
      <c r="K128" s="71"/>
      <c r="L128" s="72"/>
      <c r="M128" s="60"/>
      <c r="N128" s="39"/>
      <c r="O128" s="73"/>
      <c r="P128" s="74"/>
      <c r="Q128" s="84"/>
      <c r="R128" s="38"/>
    </row>
    <row r="129" spans="1:18" ht="17.25" x14ac:dyDescent="0.15">
      <c r="A129" s="36"/>
      <c r="B129" s="59"/>
      <c r="C129" s="60"/>
      <c r="D129" s="38"/>
      <c r="E129" s="37"/>
      <c r="F129" s="38"/>
      <c r="G129" s="38"/>
      <c r="H129" s="39"/>
      <c r="I129" s="70"/>
      <c r="J129" s="71"/>
      <c r="K129" s="71"/>
      <c r="L129" s="72"/>
      <c r="M129" s="60"/>
      <c r="N129" s="39"/>
      <c r="O129" s="73"/>
      <c r="P129" s="74"/>
      <c r="Q129" s="84"/>
      <c r="R129" s="38"/>
    </row>
    <row r="130" spans="1:18" ht="17.25" x14ac:dyDescent="0.15">
      <c r="A130" s="36"/>
      <c r="B130" s="59"/>
      <c r="C130" s="60"/>
      <c r="D130" s="38"/>
      <c r="E130" s="37"/>
      <c r="F130" s="38"/>
      <c r="G130" s="38"/>
      <c r="H130" s="39"/>
      <c r="I130" s="70"/>
      <c r="J130" s="71"/>
      <c r="K130" s="71"/>
      <c r="L130" s="72"/>
      <c r="M130" s="60"/>
      <c r="N130" s="39"/>
      <c r="O130" s="73"/>
      <c r="P130" s="74"/>
      <c r="Q130" s="84"/>
      <c r="R130" s="38"/>
    </row>
    <row r="131" spans="1:18" ht="17.25" x14ac:dyDescent="0.15">
      <c r="A131" s="36"/>
      <c r="B131" s="59"/>
      <c r="C131" s="60"/>
      <c r="D131" s="38"/>
      <c r="E131" s="37"/>
      <c r="F131" s="38"/>
      <c r="G131" s="38"/>
      <c r="H131" s="39"/>
      <c r="I131" s="70"/>
      <c r="J131" s="71"/>
      <c r="K131" s="71"/>
      <c r="L131" s="72"/>
      <c r="M131" s="60"/>
      <c r="N131" s="39"/>
      <c r="O131" s="73"/>
      <c r="P131" s="74"/>
      <c r="Q131" s="84"/>
      <c r="R131" s="38"/>
    </row>
    <row r="132" spans="1:18" ht="17.25" x14ac:dyDescent="0.15">
      <c r="A132" s="36"/>
      <c r="B132" s="59"/>
      <c r="C132" s="60"/>
      <c r="D132" s="38"/>
      <c r="E132" s="37"/>
      <c r="F132" s="38"/>
      <c r="G132" s="38"/>
      <c r="H132" s="39"/>
      <c r="I132" s="70"/>
      <c r="J132" s="71"/>
      <c r="K132" s="71"/>
      <c r="L132" s="72"/>
      <c r="M132" s="60"/>
      <c r="N132" s="39"/>
      <c r="O132" s="73"/>
      <c r="P132" s="74"/>
      <c r="Q132" s="84"/>
      <c r="R132" s="38"/>
    </row>
    <row r="133" spans="1:18" ht="17.25" x14ac:dyDescent="0.15">
      <c r="A133" s="36"/>
      <c r="B133" s="59"/>
      <c r="C133" s="60"/>
      <c r="D133" s="38"/>
      <c r="E133" s="37"/>
      <c r="F133" s="38"/>
      <c r="G133" s="38"/>
      <c r="H133" s="39"/>
      <c r="I133" s="70"/>
      <c r="J133" s="71"/>
      <c r="K133" s="71"/>
      <c r="L133" s="72"/>
      <c r="M133" s="60"/>
      <c r="N133" s="39"/>
      <c r="O133" s="73"/>
      <c r="P133" s="74"/>
      <c r="Q133" s="84"/>
      <c r="R133" s="38"/>
    </row>
    <row r="134" spans="1:18" ht="17.25" x14ac:dyDescent="0.15">
      <c r="A134" s="36"/>
      <c r="B134" s="59"/>
      <c r="C134" s="60"/>
      <c r="D134" s="38"/>
      <c r="E134" s="37"/>
      <c r="F134" s="38"/>
      <c r="G134" s="38"/>
      <c r="H134" s="39"/>
      <c r="I134" s="70"/>
      <c r="J134" s="71"/>
      <c r="K134" s="71"/>
      <c r="L134" s="72"/>
      <c r="M134" s="60"/>
      <c r="N134" s="39"/>
      <c r="O134" s="73"/>
      <c r="P134" s="74"/>
      <c r="Q134" s="84"/>
      <c r="R134" s="38"/>
    </row>
    <row r="135" spans="1:18" ht="17.25" x14ac:dyDescent="0.15">
      <c r="A135" s="36"/>
      <c r="B135" s="59"/>
      <c r="C135" s="60"/>
      <c r="D135" s="38"/>
      <c r="E135" s="37"/>
      <c r="F135" s="38"/>
      <c r="G135" s="38"/>
      <c r="H135" s="39"/>
      <c r="I135" s="70"/>
      <c r="J135" s="71"/>
      <c r="K135" s="71"/>
      <c r="L135" s="72"/>
      <c r="M135" s="60"/>
      <c r="N135" s="39"/>
      <c r="O135" s="73"/>
      <c r="P135" s="74"/>
      <c r="Q135" s="84"/>
      <c r="R135" s="38"/>
    </row>
    <row r="136" spans="1:18" ht="17.25" x14ac:dyDescent="0.15">
      <c r="A136" s="36"/>
      <c r="B136" s="59"/>
      <c r="C136" s="60"/>
      <c r="D136" s="38"/>
      <c r="E136" s="37"/>
      <c r="F136" s="38"/>
      <c r="G136" s="38"/>
      <c r="H136" s="39"/>
      <c r="I136" s="70"/>
      <c r="J136" s="71"/>
      <c r="K136" s="71"/>
      <c r="L136" s="72"/>
      <c r="M136" s="60"/>
      <c r="N136" s="39"/>
      <c r="O136" s="73"/>
      <c r="P136" s="74"/>
      <c r="Q136" s="84"/>
      <c r="R136" s="38"/>
    </row>
    <row r="137" spans="1:18" ht="17.25" x14ac:dyDescent="0.15">
      <c r="A137" s="36"/>
      <c r="B137" s="59"/>
      <c r="C137" s="60"/>
      <c r="D137" s="38"/>
      <c r="E137" s="37"/>
      <c r="F137" s="38"/>
      <c r="G137" s="38"/>
      <c r="H137" s="39"/>
      <c r="I137" s="70"/>
      <c r="J137" s="71"/>
      <c r="K137" s="71"/>
      <c r="L137" s="72"/>
      <c r="M137" s="60"/>
      <c r="N137" s="39"/>
      <c r="O137" s="73"/>
      <c r="P137" s="74"/>
      <c r="Q137" s="84"/>
      <c r="R137" s="38"/>
    </row>
    <row r="138" spans="1:18" ht="17.25" x14ac:dyDescent="0.15">
      <c r="A138" s="36"/>
      <c r="B138" s="59"/>
      <c r="C138" s="60"/>
      <c r="D138" s="38"/>
      <c r="E138" s="37"/>
      <c r="F138" s="38"/>
      <c r="G138" s="38"/>
      <c r="H138" s="39"/>
      <c r="I138" s="70"/>
      <c r="J138" s="71"/>
      <c r="K138" s="71"/>
      <c r="L138" s="72"/>
      <c r="M138" s="60"/>
      <c r="N138" s="39"/>
      <c r="O138" s="73"/>
      <c r="P138" s="74"/>
      <c r="Q138" s="84"/>
      <c r="R138" s="38"/>
    </row>
    <row r="139" spans="1:18" ht="17.25" x14ac:dyDescent="0.15">
      <c r="A139" s="36"/>
      <c r="B139" s="59"/>
      <c r="C139" s="60"/>
      <c r="D139" s="38"/>
      <c r="E139" s="37"/>
      <c r="F139" s="38"/>
      <c r="G139" s="38"/>
      <c r="H139" s="39"/>
      <c r="I139" s="70"/>
      <c r="J139" s="71"/>
      <c r="K139" s="71"/>
      <c r="L139" s="72"/>
      <c r="M139" s="60"/>
      <c r="N139" s="39"/>
      <c r="O139" s="73"/>
      <c r="P139" s="74"/>
      <c r="Q139" s="84"/>
      <c r="R139" s="38"/>
    </row>
    <row r="140" spans="1:18" ht="17.25" x14ac:dyDescent="0.15">
      <c r="A140" s="36"/>
      <c r="B140" s="59"/>
      <c r="C140" s="60"/>
      <c r="D140" s="38"/>
      <c r="E140" s="37"/>
      <c r="F140" s="38"/>
      <c r="G140" s="38"/>
      <c r="H140" s="39"/>
      <c r="I140" s="70"/>
      <c r="J140" s="71"/>
      <c r="K140" s="71"/>
      <c r="L140" s="72"/>
      <c r="M140" s="60"/>
      <c r="N140" s="39"/>
      <c r="O140" s="73"/>
      <c r="P140" s="74"/>
      <c r="Q140" s="84"/>
      <c r="R140" s="38"/>
    </row>
    <row r="141" spans="1:18" ht="17.25" x14ac:dyDescent="0.15">
      <c r="A141" s="36"/>
      <c r="B141" s="59"/>
      <c r="C141" s="60"/>
      <c r="D141" s="38"/>
      <c r="E141" s="37"/>
      <c r="F141" s="38"/>
      <c r="G141" s="38"/>
      <c r="H141" s="39"/>
      <c r="I141" s="70"/>
      <c r="J141" s="71"/>
      <c r="K141" s="71"/>
      <c r="L141" s="72"/>
      <c r="M141" s="60"/>
      <c r="N141" s="39"/>
      <c r="O141" s="73"/>
      <c r="P141" s="74"/>
      <c r="Q141" s="84"/>
      <c r="R141" s="38"/>
    </row>
    <row r="142" spans="1:18" ht="17.25" x14ac:dyDescent="0.15">
      <c r="A142" s="36"/>
      <c r="B142" s="59"/>
      <c r="C142" s="60"/>
      <c r="D142" s="38"/>
      <c r="E142" s="37"/>
      <c r="F142" s="38"/>
      <c r="G142" s="38"/>
      <c r="H142" s="39"/>
      <c r="I142" s="70"/>
      <c r="J142" s="71"/>
      <c r="K142" s="71"/>
      <c r="L142" s="72"/>
      <c r="M142" s="60"/>
      <c r="N142" s="39"/>
      <c r="O142" s="73"/>
      <c r="P142" s="74"/>
      <c r="Q142" s="84"/>
      <c r="R142" s="38"/>
    </row>
    <row r="143" spans="1:18" ht="17.25" x14ac:dyDescent="0.15">
      <c r="A143" s="36"/>
      <c r="B143" s="59"/>
      <c r="C143" s="60"/>
      <c r="D143" s="38"/>
      <c r="E143" s="37"/>
      <c r="F143" s="38"/>
      <c r="G143" s="38"/>
      <c r="H143" s="39"/>
      <c r="I143" s="70"/>
      <c r="J143" s="71"/>
      <c r="K143" s="71"/>
      <c r="L143" s="72"/>
      <c r="M143" s="60"/>
      <c r="N143" s="39"/>
      <c r="O143" s="73"/>
      <c r="P143" s="74"/>
      <c r="Q143" s="84"/>
      <c r="R143" s="38"/>
    </row>
    <row r="144" spans="1:18" ht="17.25" x14ac:dyDescent="0.15">
      <c r="A144" s="36"/>
      <c r="B144" s="59"/>
      <c r="C144" s="60"/>
      <c r="D144" s="38"/>
      <c r="E144" s="37"/>
      <c r="F144" s="38"/>
      <c r="G144" s="38"/>
      <c r="H144" s="39"/>
      <c r="I144" s="70"/>
      <c r="J144" s="71"/>
      <c r="K144" s="71"/>
      <c r="L144" s="72"/>
      <c r="M144" s="60"/>
      <c r="N144" s="39"/>
      <c r="O144" s="73"/>
      <c r="P144" s="74"/>
      <c r="Q144" s="84"/>
      <c r="R144" s="38"/>
    </row>
    <row r="145" spans="1:18" ht="17.25" x14ac:dyDescent="0.15">
      <c r="A145" s="36"/>
      <c r="B145" s="59"/>
      <c r="C145" s="60"/>
      <c r="D145" s="38"/>
      <c r="E145" s="37"/>
      <c r="F145" s="38"/>
      <c r="G145" s="38"/>
      <c r="H145" s="39"/>
      <c r="I145" s="70"/>
      <c r="J145" s="71"/>
      <c r="K145" s="71"/>
      <c r="L145" s="72"/>
      <c r="M145" s="60"/>
      <c r="N145" s="39"/>
      <c r="O145" s="73"/>
      <c r="P145" s="74"/>
      <c r="Q145" s="84"/>
      <c r="R145" s="38"/>
    </row>
    <row r="146" spans="1:18" ht="17.25" x14ac:dyDescent="0.15">
      <c r="A146" s="36"/>
      <c r="B146" s="59"/>
      <c r="C146" s="60"/>
      <c r="D146" s="38"/>
      <c r="E146" s="37"/>
      <c r="F146" s="38"/>
      <c r="G146" s="38"/>
      <c r="H146" s="39"/>
      <c r="I146" s="70"/>
      <c r="J146" s="71"/>
      <c r="K146" s="71"/>
      <c r="L146" s="72"/>
      <c r="M146" s="60"/>
      <c r="N146" s="39"/>
      <c r="O146" s="73"/>
      <c r="P146" s="74"/>
      <c r="Q146" s="84"/>
      <c r="R146" s="38"/>
    </row>
    <row r="147" spans="1:18" ht="17.25" x14ac:dyDescent="0.15">
      <c r="A147" s="36"/>
      <c r="B147" s="59"/>
      <c r="C147" s="60"/>
      <c r="D147" s="38"/>
      <c r="E147" s="37"/>
      <c r="F147" s="38"/>
      <c r="G147" s="38"/>
      <c r="H147" s="39"/>
      <c r="I147" s="70"/>
      <c r="J147" s="71"/>
      <c r="K147" s="71"/>
      <c r="L147" s="72"/>
      <c r="M147" s="60"/>
      <c r="N147" s="39"/>
      <c r="O147" s="73"/>
      <c r="P147" s="74"/>
      <c r="Q147" s="84"/>
      <c r="R147" s="38"/>
    </row>
    <row r="148" spans="1:18" ht="17.25" x14ac:dyDescent="0.15">
      <c r="A148" s="36"/>
      <c r="B148" s="59"/>
      <c r="C148" s="60"/>
      <c r="D148" s="38"/>
      <c r="E148" s="37"/>
      <c r="F148" s="38"/>
      <c r="G148" s="38"/>
      <c r="H148" s="39"/>
      <c r="I148" s="70"/>
      <c r="J148" s="71"/>
      <c r="K148" s="71"/>
      <c r="L148" s="72"/>
      <c r="M148" s="60"/>
      <c r="N148" s="39"/>
      <c r="O148" s="73"/>
      <c r="P148" s="74"/>
      <c r="Q148" s="84"/>
      <c r="R148" s="38"/>
    </row>
    <row r="149" spans="1:18" ht="17.25" x14ac:dyDescent="0.15">
      <c r="A149" s="36"/>
      <c r="B149" s="59"/>
      <c r="C149" s="60"/>
      <c r="D149" s="38"/>
      <c r="E149" s="37"/>
      <c r="F149" s="38"/>
      <c r="G149" s="38"/>
      <c r="H149" s="39"/>
      <c r="I149" s="70"/>
      <c r="J149" s="71"/>
      <c r="K149" s="71"/>
      <c r="L149" s="72"/>
      <c r="M149" s="60"/>
      <c r="N149" s="39"/>
      <c r="O149" s="73"/>
      <c r="P149" s="74"/>
      <c r="Q149" s="84"/>
      <c r="R149" s="38"/>
    </row>
    <row r="150" spans="1:18" ht="17.25" x14ac:dyDescent="0.15">
      <c r="A150" s="36"/>
      <c r="B150" s="59"/>
      <c r="C150" s="60"/>
      <c r="D150" s="38"/>
      <c r="E150" s="37"/>
      <c r="F150" s="38"/>
      <c r="G150" s="38"/>
      <c r="H150" s="39"/>
      <c r="I150" s="70"/>
      <c r="J150" s="71"/>
      <c r="K150" s="71"/>
      <c r="L150" s="72"/>
      <c r="M150" s="60"/>
      <c r="N150" s="39"/>
      <c r="O150" s="73"/>
      <c r="P150" s="74"/>
      <c r="Q150" s="84"/>
      <c r="R150" s="38"/>
    </row>
    <row r="151" spans="1:18" x14ac:dyDescent="0.15">
      <c r="A151" s="98"/>
      <c r="B151" s="99"/>
      <c r="L151" s="98"/>
      <c r="M151" s="99"/>
    </row>
    <row r="152" spans="1:18" x14ac:dyDescent="0.15">
      <c r="A152" s="98"/>
      <c r="B152" s="99"/>
      <c r="L152" s="98"/>
      <c r="M152" s="99"/>
    </row>
    <row r="153" spans="1:18" x14ac:dyDescent="0.15">
      <c r="A153" s="98"/>
      <c r="B153" s="99"/>
      <c r="L153" s="98"/>
      <c r="M153" s="99"/>
    </row>
    <row r="154" spans="1:18" x14ac:dyDescent="0.15">
      <c r="A154" s="98"/>
      <c r="B154" s="99"/>
      <c r="L154" s="98"/>
      <c r="M154" s="99"/>
    </row>
    <row r="155" spans="1:18" x14ac:dyDescent="0.15">
      <c r="A155" s="98"/>
      <c r="B155" s="99"/>
      <c r="L155" s="98"/>
      <c r="M155" s="99"/>
    </row>
    <row r="156" spans="1:18" x14ac:dyDescent="0.15">
      <c r="A156" s="98"/>
      <c r="B156" s="99"/>
      <c r="L156" s="98"/>
      <c r="M156" s="99"/>
    </row>
    <row r="157" spans="1:18" x14ac:dyDescent="0.15">
      <c r="A157" s="98"/>
      <c r="B157" s="99"/>
      <c r="L157" s="98"/>
      <c r="M157" s="99"/>
    </row>
    <row r="158" spans="1:18" x14ac:dyDescent="0.15">
      <c r="A158" s="98"/>
      <c r="B158" s="99"/>
      <c r="L158" s="98"/>
      <c r="M158" s="99"/>
    </row>
    <row r="159" spans="1:18" x14ac:dyDescent="0.15">
      <c r="A159" s="98"/>
      <c r="B159" s="99"/>
      <c r="L159" s="98"/>
      <c r="M159" s="99"/>
    </row>
    <row r="160" spans="1:18" x14ac:dyDescent="0.15">
      <c r="A160" s="98"/>
      <c r="B160" s="99"/>
      <c r="L160" s="98"/>
      <c r="M160" s="99"/>
    </row>
    <row r="161" spans="1:13" x14ac:dyDescent="0.15">
      <c r="A161" s="98"/>
      <c r="B161" s="99"/>
      <c r="L161" s="98"/>
      <c r="M161" s="99"/>
    </row>
    <row r="162" spans="1:13" x14ac:dyDescent="0.15">
      <c r="A162" s="98"/>
      <c r="B162" s="99"/>
      <c r="L162" s="98"/>
      <c r="M162" s="99"/>
    </row>
    <row r="163" spans="1:13" x14ac:dyDescent="0.15">
      <c r="A163" s="98"/>
      <c r="B163" s="99"/>
      <c r="L163" s="98"/>
      <c r="M163" s="99"/>
    </row>
    <row r="164" spans="1:13" x14ac:dyDescent="0.15">
      <c r="A164" s="98"/>
      <c r="B164" s="99"/>
      <c r="L164" s="98"/>
      <c r="M164" s="99"/>
    </row>
    <row r="165" spans="1:13" x14ac:dyDescent="0.15">
      <c r="A165" s="98"/>
      <c r="B165" s="99"/>
      <c r="L165" s="98"/>
      <c r="M165" s="99"/>
    </row>
    <row r="166" spans="1:13" x14ac:dyDescent="0.15">
      <c r="A166" s="98"/>
      <c r="B166" s="99"/>
      <c r="L166" s="98"/>
      <c r="M166" s="99"/>
    </row>
    <row r="167" spans="1:13" x14ac:dyDescent="0.15">
      <c r="A167" s="98"/>
      <c r="B167" s="99"/>
      <c r="L167" s="98"/>
      <c r="M167" s="99"/>
    </row>
    <row r="168" spans="1:13" x14ac:dyDescent="0.15">
      <c r="A168" s="98"/>
      <c r="B168" s="99"/>
      <c r="L168" s="98"/>
      <c r="M168" s="99"/>
    </row>
    <row r="169" spans="1:13" x14ac:dyDescent="0.15">
      <c r="A169" s="98"/>
      <c r="B169" s="99"/>
      <c r="L169" s="98"/>
      <c r="M169" s="99"/>
    </row>
    <row r="170" spans="1:13" x14ac:dyDescent="0.15">
      <c r="A170" s="98"/>
      <c r="B170" s="99"/>
      <c r="L170" s="98"/>
      <c r="M170" s="99"/>
    </row>
    <row r="171" spans="1:13" x14ac:dyDescent="0.15">
      <c r="A171" s="98"/>
      <c r="B171" s="99"/>
      <c r="L171" s="98"/>
      <c r="M171" s="99"/>
    </row>
    <row r="172" spans="1:13" x14ac:dyDescent="0.15">
      <c r="A172" s="98"/>
      <c r="B172" s="99"/>
      <c r="L172" s="98"/>
      <c r="M172" s="99"/>
    </row>
    <row r="173" spans="1:13" x14ac:dyDescent="0.15">
      <c r="A173" s="98"/>
      <c r="B173" s="99"/>
      <c r="L173" s="98"/>
      <c r="M173" s="99"/>
    </row>
    <row r="174" spans="1:13" x14ac:dyDescent="0.15">
      <c r="A174" s="98"/>
      <c r="B174" s="99"/>
      <c r="L174" s="98"/>
      <c r="M174" s="99"/>
    </row>
    <row r="175" spans="1:13" x14ac:dyDescent="0.15">
      <c r="A175" s="98"/>
      <c r="B175" s="99"/>
      <c r="L175" s="98"/>
      <c r="M175" s="99"/>
    </row>
    <row r="176" spans="1:13" x14ac:dyDescent="0.15">
      <c r="A176" s="98"/>
      <c r="B176" s="99"/>
      <c r="L176" s="98"/>
      <c r="M176" s="99"/>
    </row>
    <row r="177" spans="1:13" x14ac:dyDescent="0.15">
      <c r="A177" s="98"/>
      <c r="B177" s="99"/>
      <c r="L177" s="98"/>
      <c r="M177" s="99"/>
    </row>
    <row r="178" spans="1:13" x14ac:dyDescent="0.15">
      <c r="A178" s="98"/>
      <c r="B178" s="99"/>
      <c r="L178" s="98"/>
      <c r="M178" s="99"/>
    </row>
    <row r="179" spans="1:13" x14ac:dyDescent="0.15">
      <c r="A179" s="98"/>
      <c r="B179" s="99"/>
      <c r="L179" s="98"/>
      <c r="M179" s="99"/>
    </row>
    <row r="180" spans="1:13" x14ac:dyDescent="0.15">
      <c r="A180" s="98"/>
      <c r="B180" s="99"/>
      <c r="L180" s="98"/>
      <c r="M180" s="99"/>
    </row>
    <row r="181" spans="1:13" x14ac:dyDescent="0.15">
      <c r="A181" s="98"/>
      <c r="B181" s="99"/>
      <c r="L181" s="98"/>
      <c r="M181" s="99"/>
    </row>
    <row r="182" spans="1:13" x14ac:dyDescent="0.15">
      <c r="A182" s="98"/>
      <c r="B182" s="99"/>
      <c r="L182" s="98"/>
      <c r="M182" s="99"/>
    </row>
    <row r="183" spans="1:13" x14ac:dyDescent="0.15">
      <c r="A183" s="98"/>
      <c r="B183" s="99"/>
      <c r="L183" s="98"/>
      <c r="M183" s="99"/>
    </row>
    <row r="184" spans="1:13" x14ac:dyDescent="0.15">
      <c r="A184" s="98"/>
      <c r="B184" s="99"/>
      <c r="L184" s="98"/>
      <c r="M184" s="99"/>
    </row>
    <row r="185" spans="1:13" x14ac:dyDescent="0.15">
      <c r="A185" s="98"/>
      <c r="B185" s="99"/>
      <c r="L185" s="98"/>
      <c r="M185" s="99"/>
    </row>
    <row r="186" spans="1:13" x14ac:dyDescent="0.15">
      <c r="A186" s="98"/>
      <c r="B186" s="99"/>
      <c r="L186" s="98"/>
      <c r="M186" s="99"/>
    </row>
    <row r="187" spans="1:13" x14ac:dyDescent="0.15">
      <c r="A187" s="98"/>
      <c r="B187" s="99"/>
      <c r="L187" s="98"/>
      <c r="M187" s="99"/>
    </row>
    <row r="188" spans="1:13" x14ac:dyDescent="0.15">
      <c r="A188" s="98"/>
      <c r="B188" s="99"/>
      <c r="L188" s="98"/>
      <c r="M188" s="99"/>
    </row>
    <row r="189" spans="1:13" x14ac:dyDescent="0.15">
      <c r="A189" s="98"/>
      <c r="B189" s="99"/>
      <c r="L189" s="98"/>
      <c r="M189" s="99"/>
    </row>
    <row r="190" spans="1:13" x14ac:dyDescent="0.15">
      <c r="A190" s="98"/>
      <c r="B190" s="99"/>
      <c r="L190" s="98"/>
      <c r="M190" s="99"/>
    </row>
    <row r="191" spans="1:13" x14ac:dyDescent="0.15">
      <c r="A191" s="98"/>
      <c r="B191" s="99"/>
      <c r="L191" s="98"/>
      <c r="M191" s="99"/>
    </row>
    <row r="192" spans="1:13" x14ac:dyDescent="0.15">
      <c r="A192" s="98"/>
      <c r="B192" s="99"/>
      <c r="L192" s="98"/>
      <c r="M192" s="99"/>
    </row>
    <row r="193" spans="1:13" x14ac:dyDescent="0.15">
      <c r="A193" s="98"/>
      <c r="B193" s="99"/>
      <c r="L193" s="98"/>
      <c r="M193" s="99"/>
    </row>
    <row r="194" spans="1:13" x14ac:dyDescent="0.15">
      <c r="A194" s="98"/>
      <c r="B194" s="99"/>
      <c r="L194" s="98"/>
      <c r="M194" s="99"/>
    </row>
    <row r="195" spans="1:13" x14ac:dyDescent="0.15">
      <c r="A195" s="98"/>
      <c r="B195" s="99"/>
      <c r="L195" s="98"/>
      <c r="M195" s="99"/>
    </row>
    <row r="196" spans="1:13" x14ac:dyDescent="0.15">
      <c r="A196" s="98"/>
      <c r="B196" s="99"/>
      <c r="L196" s="98"/>
      <c r="M196" s="99"/>
    </row>
    <row r="197" spans="1:13" x14ac:dyDescent="0.15">
      <c r="A197" s="98"/>
      <c r="B197" s="99"/>
      <c r="L197" s="98"/>
      <c r="M197" s="99"/>
    </row>
    <row r="198" spans="1:13" x14ac:dyDescent="0.15">
      <c r="A198" s="98"/>
      <c r="B198" s="99"/>
      <c r="L198" s="98"/>
      <c r="M198" s="99"/>
    </row>
    <row r="199" spans="1:13" x14ac:dyDescent="0.15">
      <c r="A199" s="98"/>
      <c r="B199" s="99"/>
      <c r="L199" s="98"/>
      <c r="M199" s="99"/>
    </row>
    <row r="200" spans="1:13" x14ac:dyDescent="0.15">
      <c r="A200" s="98"/>
      <c r="B200" s="99"/>
      <c r="L200" s="98"/>
      <c r="M200" s="99"/>
    </row>
    <row r="201" spans="1:13" x14ac:dyDescent="0.15">
      <c r="A201" s="98"/>
      <c r="B201" s="99"/>
      <c r="L201" s="98"/>
      <c r="M201" s="99"/>
    </row>
    <row r="202" spans="1:13" x14ac:dyDescent="0.15">
      <c r="A202" s="98"/>
      <c r="B202" s="99"/>
      <c r="L202" s="98"/>
      <c r="M202" s="99"/>
    </row>
    <row r="203" spans="1:13" x14ac:dyDescent="0.15">
      <c r="A203" s="98"/>
      <c r="B203" s="99"/>
      <c r="L203" s="98"/>
      <c r="M203" s="99"/>
    </row>
    <row r="204" spans="1:13" x14ac:dyDescent="0.15">
      <c r="A204" s="98"/>
      <c r="B204" s="99"/>
      <c r="L204" s="98"/>
      <c r="M204" s="99"/>
    </row>
    <row r="205" spans="1:13" x14ac:dyDescent="0.15">
      <c r="A205" s="98"/>
      <c r="B205" s="99"/>
      <c r="L205" s="98"/>
      <c r="M205" s="99"/>
    </row>
    <row r="206" spans="1:13" x14ac:dyDescent="0.15">
      <c r="A206" s="98"/>
      <c r="B206" s="99"/>
      <c r="L206" s="98"/>
      <c r="M206" s="99"/>
    </row>
    <row r="207" spans="1:13" x14ac:dyDescent="0.15">
      <c r="A207" s="98"/>
      <c r="B207" s="99"/>
      <c r="L207" s="98"/>
      <c r="M207" s="99"/>
    </row>
    <row r="208" spans="1:13" x14ac:dyDescent="0.15">
      <c r="A208" s="98"/>
      <c r="B208" s="99"/>
      <c r="L208" s="98"/>
      <c r="M208" s="99"/>
    </row>
    <row r="209" spans="1:13" x14ac:dyDescent="0.15">
      <c r="A209" s="98"/>
      <c r="B209" s="99"/>
      <c r="L209" s="98"/>
      <c r="M209" s="99"/>
    </row>
    <row r="210" spans="1:13" x14ac:dyDescent="0.15">
      <c r="A210" s="98"/>
      <c r="B210" s="99"/>
      <c r="L210" s="98"/>
      <c r="M210" s="99"/>
    </row>
    <row r="211" spans="1:13" x14ac:dyDescent="0.15">
      <c r="A211" s="98"/>
      <c r="B211" s="99"/>
      <c r="L211" s="98"/>
      <c r="M211" s="99"/>
    </row>
    <row r="212" spans="1:13" x14ac:dyDescent="0.15">
      <c r="A212" s="98"/>
      <c r="B212" s="99"/>
      <c r="L212" s="98"/>
      <c r="M212" s="99"/>
    </row>
    <row r="213" spans="1:13" x14ac:dyDescent="0.15">
      <c r="A213" s="98"/>
      <c r="B213" s="99"/>
      <c r="L213" s="98"/>
      <c r="M213" s="99"/>
    </row>
    <row r="214" spans="1:13" x14ac:dyDescent="0.15">
      <c r="A214" s="98"/>
      <c r="B214" s="99"/>
      <c r="L214" s="98"/>
      <c r="M214" s="99"/>
    </row>
    <row r="215" spans="1:13" x14ac:dyDescent="0.15">
      <c r="A215" s="98"/>
      <c r="B215" s="99"/>
      <c r="L215" s="98"/>
      <c r="M215" s="99"/>
    </row>
    <row r="216" spans="1:13" x14ac:dyDescent="0.15">
      <c r="A216" s="98"/>
      <c r="B216" s="99"/>
      <c r="L216" s="98"/>
      <c r="M216" s="99"/>
    </row>
    <row r="217" spans="1:13" x14ac:dyDescent="0.15">
      <c r="A217" s="98"/>
      <c r="B217" s="99"/>
      <c r="L217" s="98"/>
      <c r="M217" s="99"/>
    </row>
    <row r="218" spans="1:13" x14ac:dyDescent="0.15">
      <c r="A218" s="98"/>
      <c r="B218" s="99"/>
      <c r="L218" s="98"/>
      <c r="M218" s="99"/>
    </row>
    <row r="219" spans="1:13" x14ac:dyDescent="0.15">
      <c r="A219" s="98"/>
      <c r="B219" s="99"/>
      <c r="L219" s="98"/>
      <c r="M219" s="99"/>
    </row>
    <row r="220" spans="1:13" x14ac:dyDescent="0.15">
      <c r="A220" s="98"/>
      <c r="B220" s="99"/>
      <c r="L220" s="98"/>
      <c r="M220" s="99"/>
    </row>
    <row r="221" spans="1:13" x14ac:dyDescent="0.15">
      <c r="A221" s="98"/>
      <c r="B221" s="99"/>
      <c r="L221" s="98"/>
      <c r="M221" s="99"/>
    </row>
    <row r="222" spans="1:13" x14ac:dyDescent="0.15">
      <c r="A222" s="98"/>
      <c r="B222" s="99"/>
      <c r="L222" s="98"/>
      <c r="M222" s="99"/>
    </row>
    <row r="223" spans="1:13" x14ac:dyDescent="0.15">
      <c r="A223" s="98"/>
      <c r="B223" s="99"/>
      <c r="L223" s="98"/>
      <c r="M223" s="99"/>
    </row>
    <row r="224" spans="1:13" x14ac:dyDescent="0.15">
      <c r="A224" s="98"/>
      <c r="B224" s="99"/>
      <c r="L224" s="98"/>
      <c r="M224" s="99"/>
    </row>
    <row r="225" spans="1:13" x14ac:dyDescent="0.15">
      <c r="A225" s="98"/>
      <c r="B225" s="99"/>
      <c r="L225" s="98"/>
      <c r="M225" s="99"/>
    </row>
    <row r="226" spans="1:13" x14ac:dyDescent="0.15">
      <c r="A226" s="98"/>
      <c r="B226" s="99"/>
      <c r="L226" s="98"/>
      <c r="M226" s="99"/>
    </row>
    <row r="227" spans="1:13" x14ac:dyDescent="0.15">
      <c r="A227" s="98"/>
      <c r="B227" s="99"/>
      <c r="L227" s="98"/>
      <c r="M227" s="99"/>
    </row>
    <row r="228" spans="1:13" x14ac:dyDescent="0.15">
      <c r="A228" s="98"/>
      <c r="B228" s="99"/>
      <c r="L228" s="98"/>
      <c r="M228" s="99"/>
    </row>
    <row r="229" spans="1:13" x14ac:dyDescent="0.15">
      <c r="A229" s="98"/>
      <c r="B229" s="99"/>
      <c r="L229" s="98"/>
      <c r="M229" s="99"/>
    </row>
    <row r="230" spans="1:13" x14ac:dyDescent="0.15">
      <c r="A230" s="98"/>
      <c r="B230" s="99"/>
      <c r="L230" s="98"/>
      <c r="M230" s="99"/>
    </row>
    <row r="231" spans="1:13" x14ac:dyDescent="0.15">
      <c r="A231" s="98"/>
      <c r="B231" s="99"/>
      <c r="L231" s="98"/>
      <c r="M231" s="99"/>
    </row>
    <row r="232" spans="1:13" x14ac:dyDescent="0.15">
      <c r="A232" s="98"/>
      <c r="B232" s="99"/>
      <c r="L232" s="98"/>
      <c r="M232" s="99"/>
    </row>
    <row r="233" spans="1:13" x14ac:dyDescent="0.15">
      <c r="A233" s="98"/>
      <c r="B233" s="99"/>
      <c r="L233" s="98"/>
      <c r="M233" s="99"/>
    </row>
    <row r="234" spans="1:13" x14ac:dyDescent="0.15">
      <c r="A234" s="98"/>
      <c r="B234" s="99"/>
      <c r="L234" s="98"/>
      <c r="M234" s="99"/>
    </row>
    <row r="235" spans="1:13" x14ac:dyDescent="0.15">
      <c r="A235" s="98"/>
      <c r="B235" s="99"/>
      <c r="L235" s="98"/>
      <c r="M235" s="99"/>
    </row>
    <row r="236" spans="1:13" x14ac:dyDescent="0.15">
      <c r="A236" s="98"/>
      <c r="B236" s="99"/>
      <c r="L236" s="98"/>
      <c r="M236" s="99"/>
    </row>
    <row r="237" spans="1:13" x14ac:dyDescent="0.15">
      <c r="A237" s="98"/>
      <c r="B237" s="99"/>
      <c r="L237" s="98"/>
      <c r="M237" s="99"/>
    </row>
    <row r="238" spans="1:13" x14ac:dyDescent="0.15">
      <c r="A238" s="98"/>
      <c r="B238" s="99"/>
      <c r="L238" s="98"/>
      <c r="M238" s="99"/>
    </row>
    <row r="239" spans="1:13" x14ac:dyDescent="0.15">
      <c r="A239" s="98"/>
      <c r="B239" s="99"/>
      <c r="L239" s="98"/>
      <c r="M239" s="99"/>
    </row>
    <row r="240" spans="1:13" x14ac:dyDescent="0.15">
      <c r="A240" s="98"/>
      <c r="B240" s="99"/>
      <c r="L240" s="98"/>
      <c r="M240" s="99"/>
    </row>
    <row r="241" spans="1:13" x14ac:dyDescent="0.15">
      <c r="A241" s="98"/>
      <c r="B241" s="99"/>
      <c r="L241" s="98"/>
      <c r="M241" s="99"/>
    </row>
    <row r="242" spans="1:13" x14ac:dyDescent="0.15">
      <c r="A242" s="98"/>
      <c r="B242" s="99"/>
      <c r="L242" s="98"/>
      <c r="M242" s="99"/>
    </row>
    <row r="243" spans="1:13" x14ac:dyDescent="0.15">
      <c r="A243" s="98"/>
      <c r="B243" s="99"/>
      <c r="L243" s="98"/>
      <c r="M243" s="99"/>
    </row>
    <row r="244" spans="1:13" x14ac:dyDescent="0.15">
      <c r="A244" s="98"/>
      <c r="B244" s="99"/>
      <c r="L244" s="98"/>
      <c r="M244" s="99"/>
    </row>
    <row r="245" spans="1:13" x14ac:dyDescent="0.15">
      <c r="A245" s="98"/>
      <c r="B245" s="99"/>
      <c r="L245" s="98"/>
      <c r="M245" s="99"/>
    </row>
    <row r="246" spans="1:13" x14ac:dyDescent="0.15">
      <c r="A246" s="98"/>
      <c r="B246" s="99"/>
      <c r="L246" s="98"/>
      <c r="M246" s="99"/>
    </row>
    <row r="247" spans="1:13" x14ac:dyDescent="0.15">
      <c r="A247" s="98"/>
      <c r="B247" s="99"/>
      <c r="L247" s="98"/>
      <c r="M247" s="99"/>
    </row>
    <row r="248" spans="1:13" x14ac:dyDescent="0.15">
      <c r="A248" s="98"/>
      <c r="B248" s="99"/>
      <c r="L248" s="98"/>
      <c r="M248" s="99"/>
    </row>
    <row r="249" spans="1:13" x14ac:dyDescent="0.15">
      <c r="A249" s="98"/>
      <c r="B249" s="99"/>
      <c r="L249" s="98"/>
      <c r="M249" s="99"/>
    </row>
    <row r="250" spans="1:13" x14ac:dyDescent="0.15">
      <c r="A250" s="98"/>
      <c r="B250" s="99"/>
      <c r="L250" s="98"/>
      <c r="M250" s="99"/>
    </row>
    <row r="251" spans="1:13" x14ac:dyDescent="0.15">
      <c r="A251" s="98"/>
      <c r="B251" s="99"/>
      <c r="L251" s="98"/>
      <c r="M251" s="99"/>
    </row>
    <row r="252" spans="1:13" x14ac:dyDescent="0.15">
      <c r="A252" s="98"/>
      <c r="B252" s="99"/>
      <c r="L252" s="98"/>
      <c r="M252" s="99"/>
    </row>
    <row r="253" spans="1:13" x14ac:dyDescent="0.15">
      <c r="A253" s="98"/>
      <c r="B253" s="99"/>
      <c r="L253" s="98"/>
      <c r="M253" s="99"/>
    </row>
    <row r="254" spans="1:13" x14ac:dyDescent="0.15">
      <c r="A254" s="98"/>
      <c r="B254" s="99"/>
      <c r="L254" s="98"/>
      <c r="M254" s="99"/>
    </row>
    <row r="255" spans="1:13" x14ac:dyDescent="0.15">
      <c r="A255" s="98"/>
      <c r="B255" s="99"/>
      <c r="L255" s="98"/>
      <c r="M255" s="99"/>
    </row>
    <row r="256" spans="1:13" x14ac:dyDescent="0.15">
      <c r="A256" s="98"/>
      <c r="B256" s="99"/>
      <c r="L256" s="98"/>
      <c r="M256" s="99"/>
    </row>
    <row r="257" spans="1:13" x14ac:dyDescent="0.15">
      <c r="A257" s="98"/>
      <c r="B257" s="99"/>
      <c r="L257" s="98"/>
      <c r="M257" s="99"/>
    </row>
    <row r="258" spans="1:13" x14ac:dyDescent="0.15">
      <c r="A258" s="98"/>
      <c r="B258" s="99"/>
      <c r="L258" s="98"/>
      <c r="M258" s="99"/>
    </row>
    <row r="259" spans="1:13" x14ac:dyDescent="0.15">
      <c r="A259" s="98"/>
      <c r="B259" s="99"/>
      <c r="L259" s="98"/>
      <c r="M259" s="99"/>
    </row>
    <row r="260" spans="1:13" x14ac:dyDescent="0.15">
      <c r="A260" s="98"/>
      <c r="B260" s="99"/>
      <c r="L260" s="98"/>
      <c r="M260" s="99"/>
    </row>
    <row r="261" spans="1:13" x14ac:dyDescent="0.15">
      <c r="A261" s="98"/>
      <c r="B261" s="99"/>
      <c r="L261" s="98"/>
      <c r="M261" s="99"/>
    </row>
    <row r="262" spans="1:13" x14ac:dyDescent="0.15">
      <c r="A262" s="98"/>
      <c r="B262" s="99"/>
      <c r="L262" s="98"/>
      <c r="M262" s="99"/>
    </row>
    <row r="263" spans="1:13" x14ac:dyDescent="0.15">
      <c r="A263" s="98"/>
      <c r="B263" s="99"/>
      <c r="L263" s="98"/>
      <c r="M263" s="99"/>
    </row>
    <row r="264" spans="1:13" x14ac:dyDescent="0.15">
      <c r="A264" s="98"/>
      <c r="B264" s="99"/>
      <c r="L264" s="98"/>
      <c r="M264" s="99"/>
    </row>
    <row r="265" spans="1:13" x14ac:dyDescent="0.15">
      <c r="A265" s="98"/>
      <c r="B265" s="99"/>
      <c r="L265" s="98"/>
      <c r="M265" s="99"/>
    </row>
    <row r="266" spans="1:13" x14ac:dyDescent="0.15">
      <c r="A266" s="98"/>
      <c r="B266" s="99"/>
      <c r="L266" s="98"/>
      <c r="M266" s="99"/>
    </row>
    <row r="267" spans="1:13" x14ac:dyDescent="0.15">
      <c r="A267" s="98"/>
      <c r="B267" s="99"/>
      <c r="L267" s="98"/>
      <c r="M267" s="99"/>
    </row>
    <row r="268" spans="1:13" x14ac:dyDescent="0.15">
      <c r="A268" s="98"/>
      <c r="B268" s="99"/>
      <c r="L268" s="98"/>
      <c r="M268" s="99"/>
    </row>
    <row r="269" spans="1:13" x14ac:dyDescent="0.15">
      <c r="A269" s="98"/>
      <c r="B269" s="99"/>
      <c r="L269" s="98"/>
      <c r="M269" s="99"/>
    </row>
    <row r="270" spans="1:13" x14ac:dyDescent="0.15">
      <c r="A270" s="98"/>
      <c r="B270" s="99"/>
      <c r="L270" s="98"/>
      <c r="M270" s="99"/>
    </row>
    <row r="271" spans="1:13" x14ac:dyDescent="0.15">
      <c r="A271" s="98"/>
      <c r="B271" s="99"/>
      <c r="L271" s="98"/>
      <c r="M271" s="99"/>
    </row>
    <row r="272" spans="1:13" x14ac:dyDescent="0.15">
      <c r="A272" s="98"/>
      <c r="B272" s="99"/>
      <c r="L272" s="98"/>
      <c r="M272" s="99"/>
    </row>
    <row r="273" spans="1:13" x14ac:dyDescent="0.15">
      <c r="A273" s="98"/>
      <c r="B273" s="99"/>
      <c r="L273" s="98"/>
      <c r="M273" s="99"/>
    </row>
    <row r="274" spans="1:13" x14ac:dyDescent="0.15">
      <c r="A274" s="98"/>
      <c r="B274" s="99"/>
      <c r="L274" s="98"/>
      <c r="M274" s="99"/>
    </row>
    <row r="275" spans="1:13" x14ac:dyDescent="0.15">
      <c r="A275" s="98"/>
      <c r="B275" s="99"/>
      <c r="L275" s="98"/>
      <c r="M275" s="99"/>
    </row>
    <row r="276" spans="1:13" x14ac:dyDescent="0.15">
      <c r="A276" s="98"/>
      <c r="B276" s="99"/>
      <c r="L276" s="98"/>
      <c r="M276" s="99"/>
    </row>
    <row r="277" spans="1:13" x14ac:dyDescent="0.15">
      <c r="A277" s="98"/>
      <c r="B277" s="99"/>
      <c r="L277" s="98"/>
      <c r="M277" s="99"/>
    </row>
    <row r="278" spans="1:13" x14ac:dyDescent="0.15">
      <c r="A278" s="98"/>
      <c r="B278" s="99"/>
      <c r="L278" s="98"/>
      <c r="M278" s="99"/>
    </row>
    <row r="279" spans="1:13" x14ac:dyDescent="0.15">
      <c r="A279" s="98"/>
      <c r="B279" s="99"/>
      <c r="L279" s="98"/>
      <c r="M279" s="99"/>
    </row>
    <row r="280" spans="1:13" x14ac:dyDescent="0.15">
      <c r="A280" s="98"/>
      <c r="B280" s="99"/>
      <c r="L280" s="98"/>
      <c r="M280" s="99"/>
    </row>
    <row r="281" spans="1:13" x14ac:dyDescent="0.15">
      <c r="A281" s="98"/>
      <c r="B281" s="99"/>
      <c r="L281" s="98"/>
      <c r="M281" s="99"/>
    </row>
    <row r="282" spans="1:13" x14ac:dyDescent="0.15">
      <c r="A282" s="98"/>
      <c r="B282" s="99"/>
      <c r="L282" s="98"/>
      <c r="M282" s="99"/>
    </row>
    <row r="283" spans="1:13" x14ac:dyDescent="0.15">
      <c r="A283" s="98"/>
      <c r="B283" s="99"/>
      <c r="L283" s="98"/>
      <c r="M283" s="99"/>
    </row>
    <row r="284" spans="1:13" x14ac:dyDescent="0.15">
      <c r="A284" s="98"/>
      <c r="B284" s="99"/>
      <c r="L284" s="98"/>
      <c r="M284" s="99"/>
    </row>
    <row r="285" spans="1:13" x14ac:dyDescent="0.15">
      <c r="A285" s="98"/>
      <c r="B285" s="99"/>
      <c r="L285" s="98"/>
      <c r="M285" s="99"/>
    </row>
    <row r="286" spans="1:13" x14ac:dyDescent="0.15">
      <c r="A286" s="98"/>
      <c r="B286" s="99"/>
      <c r="L286" s="98"/>
      <c r="M286" s="99"/>
    </row>
    <row r="287" spans="1:13" x14ac:dyDescent="0.15">
      <c r="A287" s="98"/>
      <c r="B287" s="99"/>
      <c r="L287" s="98"/>
      <c r="M287" s="99"/>
    </row>
    <row r="288" spans="1:13" x14ac:dyDescent="0.15">
      <c r="A288" s="98"/>
      <c r="B288" s="99"/>
      <c r="L288" s="98"/>
      <c r="M288" s="99"/>
    </row>
    <row r="289" spans="1:13" x14ac:dyDescent="0.15">
      <c r="A289" s="98"/>
      <c r="B289" s="99"/>
      <c r="L289" s="98"/>
      <c r="M289" s="99"/>
    </row>
    <row r="290" spans="1:13" x14ac:dyDescent="0.15">
      <c r="A290" s="98"/>
      <c r="B290" s="99"/>
      <c r="L290" s="98"/>
      <c r="M290" s="99"/>
    </row>
    <row r="291" spans="1:13" x14ac:dyDescent="0.15">
      <c r="A291" s="98"/>
      <c r="B291" s="99"/>
      <c r="L291" s="98"/>
      <c r="M291" s="99"/>
    </row>
    <row r="292" spans="1:13" x14ac:dyDescent="0.15">
      <c r="A292" s="98"/>
      <c r="B292" s="99"/>
      <c r="L292" s="98"/>
      <c r="M292" s="99"/>
    </row>
    <row r="293" spans="1:13" x14ac:dyDescent="0.15">
      <c r="A293" s="98"/>
      <c r="B293" s="99"/>
      <c r="L293" s="98"/>
      <c r="M293" s="99"/>
    </row>
    <row r="294" spans="1:13" x14ac:dyDescent="0.15">
      <c r="A294" s="98"/>
      <c r="B294" s="99"/>
      <c r="L294" s="98"/>
      <c r="M294" s="99"/>
    </row>
    <row r="295" spans="1:13" x14ac:dyDescent="0.15">
      <c r="A295" s="98"/>
      <c r="B295" s="99"/>
      <c r="L295" s="98"/>
      <c r="M295" s="99"/>
    </row>
    <row r="296" spans="1:13" x14ac:dyDescent="0.15">
      <c r="A296" s="98"/>
      <c r="B296" s="99"/>
      <c r="L296" s="98"/>
      <c r="M296" s="99"/>
    </row>
    <row r="297" spans="1:13" x14ac:dyDescent="0.15">
      <c r="A297" s="98"/>
      <c r="B297" s="99"/>
      <c r="L297" s="98"/>
      <c r="M297" s="99"/>
    </row>
    <row r="298" spans="1:13" x14ac:dyDescent="0.15">
      <c r="A298" s="98"/>
      <c r="B298" s="99"/>
      <c r="L298" s="98"/>
      <c r="M298" s="99"/>
    </row>
    <row r="299" spans="1:13" x14ac:dyDescent="0.15">
      <c r="A299" s="98"/>
      <c r="B299" s="99"/>
      <c r="L299" s="98"/>
      <c r="M299" s="99"/>
    </row>
    <row r="300" spans="1:13" x14ac:dyDescent="0.15">
      <c r="A300" s="98"/>
      <c r="B300" s="99"/>
      <c r="L300" s="98"/>
      <c r="M300" s="99"/>
    </row>
    <row r="301" spans="1:13" x14ac:dyDescent="0.15">
      <c r="A301" s="98"/>
      <c r="B301" s="99"/>
      <c r="L301" s="98"/>
      <c r="M301" s="99"/>
    </row>
    <row r="302" spans="1:13" x14ac:dyDescent="0.15">
      <c r="A302" s="98"/>
      <c r="B302" s="99"/>
      <c r="L302" s="98"/>
      <c r="M302" s="99"/>
    </row>
    <row r="303" spans="1:13" x14ac:dyDescent="0.15">
      <c r="A303" s="98"/>
      <c r="B303" s="99"/>
      <c r="L303" s="98"/>
      <c r="M303" s="99"/>
    </row>
    <row r="304" spans="1:13" x14ac:dyDescent="0.15">
      <c r="A304" s="98"/>
      <c r="B304" s="99"/>
      <c r="L304" s="98"/>
      <c r="M304" s="99"/>
    </row>
    <row r="305" spans="1:13" x14ac:dyDescent="0.15">
      <c r="A305" s="98"/>
      <c r="B305" s="99"/>
      <c r="L305" s="98"/>
      <c r="M305" s="99"/>
    </row>
    <row r="306" spans="1:13" x14ac:dyDescent="0.15">
      <c r="A306" s="98"/>
      <c r="B306" s="99"/>
      <c r="L306" s="98"/>
      <c r="M306" s="99"/>
    </row>
    <row r="307" spans="1:13" x14ac:dyDescent="0.15">
      <c r="A307" s="98"/>
      <c r="B307" s="99"/>
      <c r="L307" s="98"/>
      <c r="M307" s="99"/>
    </row>
    <row r="308" spans="1:13" x14ac:dyDescent="0.15">
      <c r="A308" s="98"/>
      <c r="B308" s="99"/>
      <c r="L308" s="98"/>
      <c r="M308" s="99"/>
    </row>
    <row r="309" spans="1:13" x14ac:dyDescent="0.15">
      <c r="A309" s="98"/>
      <c r="B309" s="99"/>
      <c r="L309" s="98"/>
      <c r="M309" s="99"/>
    </row>
    <row r="310" spans="1:13" x14ac:dyDescent="0.15">
      <c r="A310" s="98"/>
      <c r="B310" s="99"/>
      <c r="L310" s="98"/>
      <c r="M310" s="99"/>
    </row>
    <row r="311" spans="1:13" x14ac:dyDescent="0.15">
      <c r="A311" s="98"/>
      <c r="B311" s="99"/>
      <c r="L311" s="98"/>
      <c r="M311" s="99"/>
    </row>
    <row r="312" spans="1:13" x14ac:dyDescent="0.15">
      <c r="A312" s="98"/>
      <c r="B312" s="99"/>
      <c r="L312" s="98"/>
      <c r="M312" s="99"/>
    </row>
    <row r="313" spans="1:13" x14ac:dyDescent="0.15">
      <c r="A313" s="98"/>
      <c r="B313" s="99"/>
      <c r="L313" s="98"/>
      <c r="M313" s="99"/>
    </row>
    <row r="314" spans="1:13" x14ac:dyDescent="0.15">
      <c r="A314" s="98"/>
      <c r="B314" s="99"/>
      <c r="L314" s="98"/>
      <c r="M314" s="99"/>
    </row>
    <row r="315" spans="1:13" x14ac:dyDescent="0.15">
      <c r="A315" s="98"/>
      <c r="B315" s="99"/>
      <c r="L315" s="98"/>
      <c r="M315" s="99"/>
    </row>
    <row r="316" spans="1:13" x14ac:dyDescent="0.15">
      <c r="A316" s="98"/>
      <c r="B316" s="99"/>
      <c r="L316" s="98"/>
      <c r="M316" s="99"/>
    </row>
    <row r="317" spans="1:13" x14ac:dyDescent="0.15">
      <c r="A317" s="98"/>
      <c r="B317" s="99"/>
      <c r="L317" s="98"/>
      <c r="M317" s="99"/>
    </row>
    <row r="318" spans="1:13" x14ac:dyDescent="0.15">
      <c r="A318" s="98"/>
      <c r="B318" s="99"/>
      <c r="L318" s="98"/>
      <c r="M318" s="99"/>
    </row>
    <row r="319" spans="1:13" x14ac:dyDescent="0.15">
      <c r="A319" s="98"/>
      <c r="B319" s="99"/>
      <c r="L319" s="98"/>
      <c r="M319" s="99"/>
    </row>
    <row r="320" spans="1:13" x14ac:dyDescent="0.15">
      <c r="A320" s="98"/>
      <c r="B320" s="99"/>
      <c r="L320" s="98"/>
      <c r="M320" s="99"/>
    </row>
    <row r="321" spans="1:13" x14ac:dyDescent="0.15">
      <c r="A321" s="98"/>
      <c r="B321" s="99"/>
      <c r="L321" s="98"/>
      <c r="M321" s="99"/>
    </row>
    <row r="322" spans="1:13" x14ac:dyDescent="0.15">
      <c r="A322" s="98"/>
      <c r="B322" s="99"/>
      <c r="L322" s="98"/>
      <c r="M322" s="99"/>
    </row>
    <row r="323" spans="1:13" x14ac:dyDescent="0.15">
      <c r="A323" s="98"/>
      <c r="B323" s="99"/>
      <c r="L323" s="98"/>
      <c r="M323" s="99"/>
    </row>
    <row r="324" spans="1:13" x14ac:dyDescent="0.15">
      <c r="A324" s="98"/>
      <c r="B324" s="99"/>
      <c r="L324" s="98"/>
      <c r="M324" s="99"/>
    </row>
    <row r="325" spans="1:13" x14ac:dyDescent="0.15">
      <c r="A325" s="98"/>
      <c r="B325" s="99"/>
      <c r="L325" s="98"/>
      <c r="M325" s="99"/>
    </row>
    <row r="326" spans="1:13" x14ac:dyDescent="0.15">
      <c r="A326" s="98"/>
      <c r="B326" s="99"/>
      <c r="L326" s="98"/>
      <c r="M326" s="99"/>
    </row>
    <row r="327" spans="1:13" x14ac:dyDescent="0.15">
      <c r="A327" s="98"/>
      <c r="B327" s="99"/>
      <c r="L327" s="98"/>
      <c r="M327" s="99"/>
    </row>
    <row r="328" spans="1:13" x14ac:dyDescent="0.15">
      <c r="A328" s="98"/>
      <c r="B328" s="99"/>
      <c r="L328" s="98"/>
      <c r="M328" s="99"/>
    </row>
    <row r="329" spans="1:13" x14ac:dyDescent="0.15">
      <c r="A329" s="98"/>
      <c r="B329" s="99"/>
      <c r="L329" s="98"/>
      <c r="M329" s="99"/>
    </row>
    <row r="330" spans="1:13" x14ac:dyDescent="0.15">
      <c r="A330" s="98"/>
      <c r="B330" s="99"/>
      <c r="L330" s="98"/>
      <c r="M330" s="99"/>
    </row>
    <row r="331" spans="1:13" x14ac:dyDescent="0.15">
      <c r="A331" s="98"/>
      <c r="B331" s="99"/>
      <c r="L331" s="98"/>
      <c r="M331" s="99"/>
    </row>
    <row r="332" spans="1:13" x14ac:dyDescent="0.15">
      <c r="A332" s="98"/>
      <c r="B332" s="99"/>
      <c r="L332" s="98"/>
      <c r="M332" s="99"/>
    </row>
    <row r="333" spans="1:13" x14ac:dyDescent="0.15">
      <c r="A333" s="98"/>
      <c r="B333" s="99"/>
      <c r="L333" s="98"/>
      <c r="M333" s="99"/>
    </row>
    <row r="334" spans="1:13" x14ac:dyDescent="0.15">
      <c r="A334" s="98"/>
      <c r="B334" s="99"/>
      <c r="L334" s="98"/>
      <c r="M334" s="99"/>
    </row>
    <row r="335" spans="1:13" x14ac:dyDescent="0.15">
      <c r="A335" s="98"/>
      <c r="B335" s="99"/>
      <c r="L335" s="98"/>
      <c r="M335" s="99"/>
    </row>
    <row r="336" spans="1:13" x14ac:dyDescent="0.15">
      <c r="A336" s="98"/>
      <c r="B336" s="99"/>
      <c r="L336" s="98"/>
      <c r="M336" s="99"/>
    </row>
    <row r="337" spans="1:13" x14ac:dyDescent="0.15">
      <c r="A337" s="98"/>
      <c r="B337" s="99"/>
      <c r="L337" s="98"/>
      <c r="M337" s="99"/>
    </row>
    <row r="338" spans="1:13" x14ac:dyDescent="0.15">
      <c r="A338" s="98"/>
      <c r="B338" s="99"/>
      <c r="L338" s="98"/>
      <c r="M338" s="99"/>
    </row>
    <row r="339" spans="1:13" x14ac:dyDescent="0.15">
      <c r="A339" s="98"/>
      <c r="B339" s="99"/>
      <c r="L339" s="98"/>
      <c r="M339" s="99"/>
    </row>
    <row r="340" spans="1:13" x14ac:dyDescent="0.15">
      <c r="A340" s="98"/>
      <c r="B340" s="99"/>
      <c r="L340" s="98"/>
      <c r="M340" s="99"/>
    </row>
    <row r="341" spans="1:13" x14ac:dyDescent="0.15">
      <c r="A341" s="98"/>
      <c r="B341" s="99"/>
      <c r="L341" s="98"/>
      <c r="M341" s="99"/>
    </row>
    <row r="342" spans="1:13" x14ac:dyDescent="0.15">
      <c r="A342" s="98"/>
      <c r="B342" s="99"/>
      <c r="L342" s="98"/>
      <c r="M342" s="99"/>
    </row>
    <row r="343" spans="1:13" x14ac:dyDescent="0.15">
      <c r="A343" s="98"/>
      <c r="B343" s="99"/>
      <c r="L343" s="98"/>
      <c r="M343" s="99"/>
    </row>
    <row r="344" spans="1:13" x14ac:dyDescent="0.15">
      <c r="A344" s="98"/>
      <c r="B344" s="99"/>
      <c r="L344" s="98"/>
      <c r="M344" s="99"/>
    </row>
    <row r="345" spans="1:13" x14ac:dyDescent="0.15">
      <c r="A345" s="98"/>
      <c r="B345" s="99"/>
      <c r="L345" s="98"/>
      <c r="M345" s="99"/>
    </row>
    <row r="346" spans="1:13" x14ac:dyDescent="0.15">
      <c r="A346" s="98"/>
      <c r="B346" s="99"/>
      <c r="L346" s="98"/>
      <c r="M346" s="99"/>
    </row>
    <row r="347" spans="1:13" x14ac:dyDescent="0.15">
      <c r="A347" s="98"/>
      <c r="B347" s="99"/>
      <c r="L347" s="98"/>
      <c r="M347" s="99"/>
    </row>
    <row r="348" spans="1:13" x14ac:dyDescent="0.15">
      <c r="A348" s="98"/>
      <c r="B348" s="99"/>
      <c r="L348" s="98"/>
      <c r="M348" s="99"/>
    </row>
    <row r="349" spans="1:13" x14ac:dyDescent="0.15">
      <c r="A349" s="98"/>
      <c r="B349" s="99"/>
      <c r="L349" s="98"/>
      <c r="M349" s="99"/>
    </row>
    <row r="350" spans="1:13" x14ac:dyDescent="0.15">
      <c r="A350" s="98"/>
      <c r="B350" s="99"/>
      <c r="L350" s="98"/>
      <c r="M350" s="99"/>
    </row>
    <row r="351" spans="1:13" x14ac:dyDescent="0.15">
      <c r="A351" s="98"/>
      <c r="B351" s="99"/>
      <c r="L351" s="98"/>
      <c r="M351" s="99"/>
    </row>
    <row r="352" spans="1:13" x14ac:dyDescent="0.15">
      <c r="A352" s="98"/>
      <c r="B352" s="99"/>
      <c r="L352" s="98"/>
      <c r="M352" s="99"/>
    </row>
    <row r="353" spans="1:13" x14ac:dyDescent="0.15">
      <c r="A353" s="98"/>
      <c r="B353" s="99"/>
      <c r="L353" s="98"/>
      <c r="M353" s="99"/>
    </row>
    <row r="354" spans="1:13" x14ac:dyDescent="0.15">
      <c r="A354" s="98"/>
      <c r="B354" s="99"/>
      <c r="L354" s="98"/>
      <c r="M354" s="99"/>
    </row>
    <row r="355" spans="1:13" x14ac:dyDescent="0.15">
      <c r="A355" s="98"/>
      <c r="B355" s="99"/>
      <c r="L355" s="98"/>
      <c r="M355" s="99"/>
    </row>
    <row r="356" spans="1:13" x14ac:dyDescent="0.15">
      <c r="A356" s="98"/>
      <c r="B356" s="99"/>
      <c r="L356" s="98"/>
      <c r="M356" s="99"/>
    </row>
    <row r="357" spans="1:13" x14ac:dyDescent="0.15">
      <c r="A357" s="98"/>
      <c r="B357" s="99"/>
      <c r="L357" s="98"/>
      <c r="M357" s="99"/>
    </row>
    <row r="358" spans="1:13" x14ac:dyDescent="0.15">
      <c r="A358" s="98"/>
      <c r="B358" s="99"/>
      <c r="L358" s="98"/>
      <c r="M358" s="99"/>
    </row>
    <row r="359" spans="1:13" x14ac:dyDescent="0.15">
      <c r="A359" s="98"/>
      <c r="B359" s="99"/>
      <c r="L359" s="98"/>
      <c r="M359" s="99"/>
    </row>
    <row r="360" spans="1:13" x14ac:dyDescent="0.15">
      <c r="A360" s="98"/>
      <c r="B360" s="99"/>
      <c r="L360" s="98"/>
      <c r="M360" s="99"/>
    </row>
    <row r="361" spans="1:13" x14ac:dyDescent="0.15">
      <c r="A361" s="98"/>
      <c r="B361" s="99"/>
      <c r="L361" s="98"/>
      <c r="M361" s="99"/>
    </row>
    <row r="362" spans="1:13" x14ac:dyDescent="0.15">
      <c r="A362" s="98"/>
      <c r="B362" s="99"/>
      <c r="L362" s="98"/>
      <c r="M362" s="99"/>
    </row>
    <row r="363" spans="1:13" x14ac:dyDescent="0.15">
      <c r="A363" s="98"/>
      <c r="B363" s="99"/>
      <c r="L363" s="98"/>
      <c r="M363" s="99"/>
    </row>
    <row r="364" spans="1:13" x14ac:dyDescent="0.15">
      <c r="A364" s="98"/>
      <c r="B364" s="99"/>
      <c r="L364" s="98"/>
      <c r="M364" s="99"/>
    </row>
    <row r="365" spans="1:13" x14ac:dyDescent="0.15">
      <c r="A365" s="98"/>
      <c r="B365" s="99"/>
      <c r="L365" s="98"/>
      <c r="M365" s="99"/>
    </row>
    <row r="366" spans="1:13" x14ac:dyDescent="0.15">
      <c r="A366" s="98"/>
      <c r="B366" s="99"/>
      <c r="L366" s="98"/>
      <c r="M366" s="99"/>
    </row>
    <row r="367" spans="1:13" x14ac:dyDescent="0.15">
      <c r="A367" s="98"/>
      <c r="B367" s="99"/>
      <c r="L367" s="98"/>
      <c r="M367" s="99"/>
    </row>
    <row r="368" spans="1:13" x14ac:dyDescent="0.15">
      <c r="A368" s="98"/>
      <c r="B368" s="99"/>
      <c r="L368" s="98"/>
      <c r="M368" s="99"/>
    </row>
    <row r="369" spans="1:13" x14ac:dyDescent="0.15">
      <c r="A369" s="98"/>
      <c r="B369" s="99"/>
      <c r="L369" s="98"/>
      <c r="M369" s="99"/>
    </row>
    <row r="370" spans="1:13" x14ac:dyDescent="0.15">
      <c r="A370" s="98"/>
      <c r="B370" s="99"/>
      <c r="L370" s="98"/>
      <c r="M370" s="99"/>
    </row>
    <row r="371" spans="1:13" x14ac:dyDescent="0.15">
      <c r="A371" s="98"/>
      <c r="B371" s="99"/>
      <c r="L371" s="98"/>
      <c r="M371" s="99"/>
    </row>
    <row r="372" spans="1:13" x14ac:dyDescent="0.15">
      <c r="A372" s="98"/>
      <c r="B372" s="99"/>
      <c r="L372" s="98"/>
      <c r="M372" s="99"/>
    </row>
    <row r="373" spans="1:13" x14ac:dyDescent="0.15">
      <c r="A373" s="98"/>
      <c r="B373" s="99"/>
      <c r="L373" s="98"/>
      <c r="M373" s="99"/>
    </row>
    <row r="374" spans="1:13" x14ac:dyDescent="0.15">
      <c r="A374" s="98"/>
      <c r="B374" s="99"/>
      <c r="L374" s="98"/>
      <c r="M374" s="99"/>
    </row>
    <row r="375" spans="1:13" x14ac:dyDescent="0.15">
      <c r="A375" s="98"/>
      <c r="B375" s="99"/>
      <c r="L375" s="98"/>
      <c r="M375" s="99"/>
    </row>
    <row r="376" spans="1:13" x14ac:dyDescent="0.15">
      <c r="A376" s="98"/>
      <c r="B376" s="99"/>
      <c r="L376" s="98"/>
      <c r="M376" s="99"/>
    </row>
    <row r="377" spans="1:13" x14ac:dyDescent="0.15">
      <c r="A377" s="98"/>
      <c r="B377" s="99"/>
      <c r="L377" s="98"/>
      <c r="M377" s="99"/>
    </row>
    <row r="378" spans="1:13" x14ac:dyDescent="0.15">
      <c r="A378" s="98"/>
      <c r="B378" s="99"/>
      <c r="L378" s="98"/>
      <c r="M378" s="99"/>
    </row>
    <row r="379" spans="1:13" x14ac:dyDescent="0.15">
      <c r="A379" s="98"/>
      <c r="B379" s="99"/>
      <c r="L379" s="98"/>
      <c r="M379" s="99"/>
    </row>
    <row r="380" spans="1:13" x14ac:dyDescent="0.15">
      <c r="A380" s="98"/>
      <c r="B380" s="99"/>
      <c r="L380" s="98"/>
      <c r="M380" s="99"/>
    </row>
    <row r="381" spans="1:13" x14ac:dyDescent="0.15">
      <c r="A381" s="98"/>
      <c r="B381" s="99"/>
      <c r="L381" s="98"/>
      <c r="M381" s="99"/>
    </row>
    <row r="382" spans="1:13" x14ac:dyDescent="0.15">
      <c r="A382" s="98"/>
      <c r="B382" s="99"/>
      <c r="L382" s="98"/>
      <c r="M382" s="99"/>
    </row>
    <row r="383" spans="1:13" x14ac:dyDescent="0.15">
      <c r="A383" s="98"/>
      <c r="B383" s="99"/>
      <c r="L383" s="98"/>
      <c r="M383" s="99"/>
    </row>
    <row r="384" spans="1:13" x14ac:dyDescent="0.15">
      <c r="A384" s="98"/>
      <c r="B384" s="99"/>
      <c r="L384" s="98"/>
      <c r="M384" s="99"/>
    </row>
    <row r="385" spans="1:13" x14ac:dyDescent="0.15">
      <c r="A385" s="98"/>
      <c r="B385" s="99"/>
      <c r="L385" s="98"/>
      <c r="M385" s="99"/>
    </row>
    <row r="386" spans="1:13" x14ac:dyDescent="0.15">
      <c r="A386" s="98"/>
      <c r="B386" s="99"/>
      <c r="L386" s="98"/>
      <c r="M386" s="99"/>
    </row>
    <row r="387" spans="1:13" x14ac:dyDescent="0.15">
      <c r="A387" s="98"/>
      <c r="B387" s="99"/>
      <c r="L387" s="98"/>
      <c r="M387" s="99"/>
    </row>
    <row r="388" spans="1:13" x14ac:dyDescent="0.15">
      <c r="A388" s="98"/>
      <c r="B388" s="99"/>
      <c r="L388" s="98"/>
      <c r="M388" s="99"/>
    </row>
    <row r="389" spans="1:13" x14ac:dyDescent="0.15">
      <c r="A389" s="98"/>
      <c r="B389" s="99"/>
      <c r="L389" s="98"/>
      <c r="M389" s="99"/>
    </row>
    <row r="390" spans="1:13" x14ac:dyDescent="0.15">
      <c r="A390" s="98"/>
      <c r="B390" s="99"/>
      <c r="L390" s="98"/>
      <c r="M390" s="99"/>
    </row>
    <row r="391" spans="1:13" x14ac:dyDescent="0.15">
      <c r="A391" s="98"/>
      <c r="B391" s="99"/>
      <c r="L391" s="98"/>
      <c r="M391" s="99"/>
    </row>
    <row r="392" spans="1:13" x14ac:dyDescent="0.15">
      <c r="A392" s="98"/>
      <c r="B392" s="99"/>
      <c r="L392" s="98"/>
      <c r="M392" s="99"/>
    </row>
    <row r="393" spans="1:13" x14ac:dyDescent="0.15">
      <c r="A393" s="98"/>
      <c r="B393" s="99"/>
      <c r="L393" s="98"/>
      <c r="M393" s="99"/>
    </row>
    <row r="394" spans="1:13" x14ac:dyDescent="0.15">
      <c r="A394" s="98"/>
      <c r="B394" s="99"/>
      <c r="L394" s="98"/>
      <c r="M394" s="99"/>
    </row>
    <row r="395" spans="1:13" x14ac:dyDescent="0.15">
      <c r="A395" s="98"/>
      <c r="B395" s="99"/>
      <c r="L395" s="98"/>
      <c r="M395" s="99"/>
    </row>
    <row r="396" spans="1:13" x14ac:dyDescent="0.15">
      <c r="A396" s="98"/>
      <c r="B396" s="99"/>
      <c r="L396" s="98"/>
      <c r="M396" s="99"/>
    </row>
    <row r="397" spans="1:13" x14ac:dyDescent="0.15">
      <c r="A397" s="98"/>
      <c r="B397" s="99"/>
      <c r="L397" s="98"/>
      <c r="M397" s="99"/>
    </row>
    <row r="398" spans="1:13" x14ac:dyDescent="0.15">
      <c r="A398" s="98"/>
      <c r="B398" s="99"/>
      <c r="L398" s="98"/>
      <c r="M398" s="99"/>
    </row>
    <row r="399" spans="1:13" x14ac:dyDescent="0.15">
      <c r="A399" s="98"/>
      <c r="B399" s="99"/>
      <c r="L399" s="98"/>
      <c r="M399" s="99"/>
    </row>
    <row r="400" spans="1:13" x14ac:dyDescent="0.15">
      <c r="A400" s="98"/>
      <c r="B400" s="99"/>
      <c r="L400" s="98"/>
      <c r="M400" s="99"/>
    </row>
    <row r="401" spans="1:13" x14ac:dyDescent="0.15">
      <c r="A401" s="98"/>
      <c r="B401" s="99"/>
      <c r="L401" s="98"/>
      <c r="M401" s="99"/>
    </row>
    <row r="402" spans="1:13" x14ac:dyDescent="0.15">
      <c r="A402" s="98"/>
      <c r="B402" s="99"/>
      <c r="L402" s="98"/>
      <c r="M402" s="99"/>
    </row>
    <row r="403" spans="1:13" x14ac:dyDescent="0.15">
      <c r="A403" s="98"/>
      <c r="B403" s="99"/>
      <c r="L403" s="98"/>
      <c r="M403" s="99"/>
    </row>
    <row r="404" spans="1:13" x14ac:dyDescent="0.15">
      <c r="A404" s="98"/>
      <c r="B404" s="99"/>
      <c r="L404" s="98"/>
      <c r="M404" s="99"/>
    </row>
    <row r="405" spans="1:13" x14ac:dyDescent="0.15">
      <c r="A405" s="98"/>
      <c r="B405" s="99"/>
      <c r="L405" s="98"/>
      <c r="M405" s="99"/>
    </row>
    <row r="406" spans="1:13" x14ac:dyDescent="0.15">
      <c r="A406" s="98"/>
      <c r="B406" s="99"/>
      <c r="L406" s="98"/>
      <c r="M406" s="99"/>
    </row>
    <row r="407" spans="1:13" x14ac:dyDescent="0.15">
      <c r="A407" s="98"/>
      <c r="B407" s="99"/>
      <c r="L407" s="98"/>
      <c r="M407" s="99"/>
    </row>
    <row r="408" spans="1:13" x14ac:dyDescent="0.15">
      <c r="A408" s="98"/>
      <c r="B408" s="99"/>
      <c r="L408" s="98"/>
      <c r="M408" s="99"/>
    </row>
    <row r="409" spans="1:13" x14ac:dyDescent="0.15">
      <c r="A409" s="98"/>
      <c r="B409" s="99"/>
      <c r="L409" s="98"/>
      <c r="M409" s="99"/>
    </row>
    <row r="410" spans="1:13" x14ac:dyDescent="0.15">
      <c r="A410" s="98"/>
      <c r="B410" s="99"/>
      <c r="L410" s="98"/>
      <c r="M410" s="99"/>
    </row>
    <row r="411" spans="1:13" x14ac:dyDescent="0.15">
      <c r="A411" s="98"/>
      <c r="B411" s="99"/>
      <c r="L411" s="98"/>
      <c r="M411" s="99"/>
    </row>
    <row r="412" spans="1:13" x14ac:dyDescent="0.15">
      <c r="A412" s="98"/>
      <c r="B412" s="99"/>
      <c r="L412" s="98"/>
      <c r="M412" s="99"/>
    </row>
    <row r="413" spans="1:13" x14ac:dyDescent="0.15">
      <c r="A413" s="98"/>
      <c r="B413" s="99"/>
      <c r="L413" s="98"/>
      <c r="M413" s="99"/>
    </row>
    <row r="414" spans="1:13" x14ac:dyDescent="0.15">
      <c r="A414" s="98"/>
      <c r="B414" s="99"/>
      <c r="L414" s="98"/>
      <c r="M414" s="99"/>
    </row>
    <row r="415" spans="1:13" x14ac:dyDescent="0.15">
      <c r="A415" s="98"/>
      <c r="B415" s="99"/>
      <c r="L415" s="98"/>
      <c r="M415" s="99"/>
    </row>
    <row r="416" spans="1:13" x14ac:dyDescent="0.15">
      <c r="A416" s="98"/>
      <c r="B416" s="99"/>
      <c r="L416" s="98"/>
      <c r="M416" s="99"/>
    </row>
    <row r="417" spans="1:13" x14ac:dyDescent="0.15">
      <c r="A417" s="98"/>
      <c r="B417" s="99"/>
      <c r="L417" s="98"/>
      <c r="M417" s="99"/>
    </row>
    <row r="418" spans="1:13" x14ac:dyDescent="0.15">
      <c r="A418" s="98"/>
      <c r="B418" s="99"/>
      <c r="L418" s="98"/>
      <c r="M418" s="99"/>
    </row>
    <row r="419" spans="1:13" x14ac:dyDescent="0.15">
      <c r="A419" s="98"/>
      <c r="B419" s="99"/>
      <c r="L419" s="98"/>
      <c r="M419" s="99"/>
    </row>
    <row r="420" spans="1:13" x14ac:dyDescent="0.15">
      <c r="A420" s="98"/>
      <c r="B420" s="99"/>
      <c r="L420" s="98"/>
      <c r="M420" s="99"/>
    </row>
    <row r="421" spans="1:13" x14ac:dyDescent="0.15">
      <c r="A421" s="98"/>
      <c r="B421" s="99"/>
      <c r="L421" s="98"/>
      <c r="M421" s="99"/>
    </row>
    <row r="422" spans="1:13" x14ac:dyDescent="0.15">
      <c r="A422" s="98"/>
      <c r="B422" s="99"/>
      <c r="L422" s="98"/>
      <c r="M422" s="99"/>
    </row>
    <row r="423" spans="1:13" x14ac:dyDescent="0.15">
      <c r="A423" s="98"/>
      <c r="B423" s="99"/>
      <c r="L423" s="98"/>
      <c r="M423" s="99"/>
    </row>
    <row r="424" spans="1:13" x14ac:dyDescent="0.15">
      <c r="A424" s="98"/>
      <c r="B424" s="99"/>
      <c r="L424" s="98"/>
      <c r="M424" s="99"/>
    </row>
    <row r="425" spans="1:13" x14ac:dyDescent="0.15">
      <c r="A425" s="98"/>
      <c r="B425" s="99"/>
      <c r="L425" s="98"/>
      <c r="M425" s="99"/>
    </row>
    <row r="426" spans="1:13" x14ac:dyDescent="0.15">
      <c r="A426" s="98"/>
      <c r="B426" s="99"/>
      <c r="L426" s="98"/>
      <c r="M426" s="99"/>
    </row>
    <row r="427" spans="1:13" x14ac:dyDescent="0.15">
      <c r="A427" s="98"/>
      <c r="B427" s="99"/>
      <c r="L427" s="98"/>
      <c r="M427" s="99"/>
    </row>
    <row r="428" spans="1:13" x14ac:dyDescent="0.15">
      <c r="A428" s="98"/>
      <c r="B428" s="99"/>
      <c r="L428" s="98"/>
      <c r="M428" s="99"/>
    </row>
    <row r="429" spans="1:13" x14ac:dyDescent="0.15">
      <c r="A429" s="98"/>
      <c r="B429" s="99"/>
      <c r="L429" s="98"/>
      <c r="M429" s="99"/>
    </row>
    <row r="430" spans="1:13" x14ac:dyDescent="0.15">
      <c r="A430" s="98"/>
      <c r="B430" s="99"/>
      <c r="L430" s="98"/>
      <c r="M430" s="99"/>
    </row>
    <row r="431" spans="1:13" x14ac:dyDescent="0.15">
      <c r="A431" s="98"/>
      <c r="B431" s="99"/>
      <c r="L431" s="98"/>
      <c r="M431" s="99"/>
    </row>
    <row r="432" spans="1:13" x14ac:dyDescent="0.15">
      <c r="A432" s="98"/>
      <c r="B432" s="99"/>
      <c r="L432" s="98"/>
      <c r="M432" s="99"/>
    </row>
    <row r="433" spans="1:13" x14ac:dyDescent="0.15">
      <c r="A433" s="98"/>
      <c r="B433" s="99"/>
      <c r="L433" s="98"/>
      <c r="M433" s="99"/>
    </row>
    <row r="434" spans="1:13" x14ac:dyDescent="0.15">
      <c r="A434" s="98"/>
      <c r="B434" s="99"/>
      <c r="L434" s="98"/>
      <c r="M434" s="99"/>
    </row>
    <row r="435" spans="1:13" x14ac:dyDescent="0.15">
      <c r="A435" s="98"/>
      <c r="B435" s="99"/>
      <c r="L435" s="98"/>
      <c r="M435" s="99"/>
    </row>
    <row r="436" spans="1:13" x14ac:dyDescent="0.15">
      <c r="A436" s="98"/>
      <c r="B436" s="99"/>
      <c r="L436" s="98"/>
      <c r="M436" s="99"/>
    </row>
    <row r="437" spans="1:13" x14ac:dyDescent="0.15">
      <c r="A437" s="98"/>
      <c r="B437" s="99"/>
      <c r="L437" s="98"/>
      <c r="M437" s="99"/>
    </row>
    <row r="438" spans="1:13" x14ac:dyDescent="0.15">
      <c r="A438" s="98"/>
      <c r="B438" s="99"/>
      <c r="L438" s="98"/>
      <c r="M438" s="99"/>
    </row>
    <row r="439" spans="1:13" x14ac:dyDescent="0.15">
      <c r="A439" s="98"/>
      <c r="B439" s="99"/>
      <c r="L439" s="98"/>
      <c r="M439" s="99"/>
    </row>
    <row r="440" spans="1:13" x14ac:dyDescent="0.15">
      <c r="A440" s="98"/>
      <c r="B440" s="99"/>
      <c r="L440" s="98"/>
      <c r="M440" s="99"/>
    </row>
    <row r="441" spans="1:13" x14ac:dyDescent="0.15">
      <c r="A441" s="98"/>
      <c r="B441" s="99"/>
      <c r="L441" s="98"/>
      <c r="M441" s="99"/>
    </row>
    <row r="442" spans="1:13" x14ac:dyDescent="0.15">
      <c r="A442" s="98"/>
      <c r="B442" s="99"/>
      <c r="L442" s="98"/>
      <c r="M442" s="99"/>
    </row>
    <row r="443" spans="1:13" x14ac:dyDescent="0.15">
      <c r="A443" s="98"/>
      <c r="B443" s="99"/>
      <c r="L443" s="98"/>
      <c r="M443" s="99"/>
    </row>
    <row r="444" spans="1:13" x14ac:dyDescent="0.15">
      <c r="A444" s="98"/>
      <c r="B444" s="99"/>
      <c r="L444" s="98"/>
      <c r="M444" s="99"/>
    </row>
    <row r="445" spans="1:13" x14ac:dyDescent="0.15">
      <c r="A445" s="98"/>
      <c r="B445" s="99"/>
      <c r="L445" s="98"/>
      <c r="M445" s="99"/>
    </row>
    <row r="446" spans="1:13" x14ac:dyDescent="0.15">
      <c r="A446" s="98"/>
      <c r="B446" s="99"/>
      <c r="L446" s="98"/>
      <c r="M446" s="99"/>
    </row>
    <row r="447" spans="1:13" x14ac:dyDescent="0.15">
      <c r="A447" s="98"/>
      <c r="B447" s="99"/>
      <c r="L447" s="98"/>
      <c r="M447" s="99"/>
    </row>
    <row r="448" spans="1:13" x14ac:dyDescent="0.15">
      <c r="A448" s="98"/>
      <c r="B448" s="99"/>
      <c r="L448" s="98"/>
      <c r="M448" s="99"/>
    </row>
    <row r="449" spans="1:13" x14ac:dyDescent="0.15">
      <c r="A449" s="98"/>
      <c r="B449" s="99"/>
      <c r="L449" s="98"/>
      <c r="M449" s="99"/>
    </row>
    <row r="450" spans="1:13" x14ac:dyDescent="0.15">
      <c r="A450" s="98"/>
      <c r="B450" s="99"/>
      <c r="L450" s="98"/>
      <c r="M450" s="99"/>
    </row>
    <row r="451" spans="1:13" x14ac:dyDescent="0.15">
      <c r="A451" s="98"/>
      <c r="B451" s="99"/>
      <c r="L451" s="98"/>
      <c r="M451" s="99"/>
    </row>
    <row r="452" spans="1:13" x14ac:dyDescent="0.15">
      <c r="A452" s="98"/>
      <c r="B452" s="99"/>
      <c r="L452" s="98"/>
      <c r="M452" s="99"/>
    </row>
    <row r="453" spans="1:13" x14ac:dyDescent="0.15">
      <c r="A453" s="98"/>
      <c r="B453" s="99"/>
      <c r="L453" s="98"/>
      <c r="M453" s="99"/>
    </row>
    <row r="454" spans="1:13" x14ac:dyDescent="0.15">
      <c r="A454" s="98"/>
      <c r="B454" s="99"/>
      <c r="L454" s="98"/>
      <c r="M454" s="99"/>
    </row>
    <row r="455" spans="1:13" x14ac:dyDescent="0.15">
      <c r="A455" s="98"/>
      <c r="B455" s="99"/>
      <c r="L455" s="98"/>
      <c r="M455" s="99"/>
    </row>
    <row r="456" spans="1:13" x14ac:dyDescent="0.15">
      <c r="A456" s="98"/>
      <c r="B456" s="99"/>
      <c r="L456" s="98"/>
      <c r="M456" s="99"/>
    </row>
    <row r="457" spans="1:13" x14ac:dyDescent="0.15">
      <c r="A457" s="98"/>
      <c r="B457" s="99"/>
      <c r="L457" s="98"/>
      <c r="M457" s="99"/>
    </row>
    <row r="458" spans="1:13" x14ac:dyDescent="0.15">
      <c r="A458" s="98"/>
      <c r="B458" s="99"/>
      <c r="L458" s="98"/>
      <c r="M458" s="99"/>
    </row>
    <row r="459" spans="1:13" x14ac:dyDescent="0.15">
      <c r="A459" s="98"/>
      <c r="B459" s="99"/>
      <c r="L459" s="98"/>
      <c r="M459" s="99"/>
    </row>
    <row r="460" spans="1:13" x14ac:dyDescent="0.15">
      <c r="A460" s="98"/>
      <c r="B460" s="99"/>
      <c r="L460" s="98"/>
      <c r="M460" s="99"/>
    </row>
    <row r="461" spans="1:13" x14ac:dyDescent="0.15">
      <c r="A461" s="98"/>
      <c r="B461" s="99"/>
      <c r="L461" s="98"/>
      <c r="M461" s="99"/>
    </row>
    <row r="462" spans="1:13" x14ac:dyDescent="0.15">
      <c r="A462" s="98"/>
      <c r="B462" s="99"/>
      <c r="L462" s="98"/>
      <c r="M462" s="99"/>
    </row>
    <row r="463" spans="1:13" x14ac:dyDescent="0.15">
      <c r="A463" s="98"/>
      <c r="B463" s="99"/>
      <c r="L463" s="98"/>
      <c r="M463" s="99"/>
    </row>
    <row r="464" spans="1:13" x14ac:dyDescent="0.15">
      <c r="A464" s="98"/>
      <c r="B464" s="99"/>
      <c r="L464" s="98"/>
      <c r="M464" s="99"/>
    </row>
    <row r="465" spans="1:13" x14ac:dyDescent="0.15">
      <c r="A465" s="98"/>
      <c r="B465" s="99"/>
      <c r="L465" s="98"/>
      <c r="M465" s="99"/>
    </row>
    <row r="466" spans="1:13" x14ac:dyDescent="0.15">
      <c r="A466" s="98"/>
      <c r="B466" s="99"/>
      <c r="L466" s="98"/>
      <c r="M466" s="99"/>
    </row>
    <row r="467" spans="1:13" x14ac:dyDescent="0.15">
      <c r="A467" s="98"/>
      <c r="B467" s="99"/>
      <c r="L467" s="98"/>
      <c r="M467" s="99"/>
    </row>
    <row r="468" spans="1:13" x14ac:dyDescent="0.15">
      <c r="A468" s="98"/>
      <c r="B468" s="99"/>
      <c r="L468" s="98"/>
      <c r="M468" s="99"/>
    </row>
    <row r="469" spans="1:13" x14ac:dyDescent="0.15">
      <c r="A469" s="98"/>
      <c r="B469" s="99"/>
      <c r="L469" s="98"/>
      <c r="M469" s="99"/>
    </row>
    <row r="470" spans="1:13" x14ac:dyDescent="0.15">
      <c r="A470" s="98"/>
      <c r="B470" s="99"/>
      <c r="L470" s="98"/>
      <c r="M470" s="99"/>
    </row>
    <row r="471" spans="1:13" x14ac:dyDescent="0.15">
      <c r="A471" s="98"/>
      <c r="B471" s="99"/>
      <c r="L471" s="98"/>
      <c r="M471" s="99"/>
    </row>
    <row r="472" spans="1:13" x14ac:dyDescent="0.15">
      <c r="A472" s="98"/>
      <c r="B472" s="99"/>
      <c r="L472" s="98"/>
      <c r="M472" s="99"/>
    </row>
    <row r="473" spans="1:13" x14ac:dyDescent="0.15">
      <c r="A473" s="98"/>
      <c r="B473" s="99"/>
      <c r="L473" s="98"/>
      <c r="M473" s="99"/>
    </row>
    <row r="474" spans="1:13" x14ac:dyDescent="0.15">
      <c r="A474" s="98"/>
      <c r="B474" s="99"/>
      <c r="L474" s="98"/>
      <c r="M474" s="99"/>
    </row>
    <row r="475" spans="1:13" x14ac:dyDescent="0.15">
      <c r="A475" s="98"/>
      <c r="B475" s="99"/>
      <c r="L475" s="98"/>
      <c r="M475" s="99"/>
    </row>
    <row r="476" spans="1:13" x14ac:dyDescent="0.15">
      <c r="A476" s="98"/>
      <c r="B476" s="99"/>
      <c r="L476" s="98"/>
      <c r="M476" s="99"/>
    </row>
    <row r="477" spans="1:13" x14ac:dyDescent="0.15">
      <c r="A477" s="98"/>
      <c r="B477" s="99"/>
      <c r="L477" s="98"/>
      <c r="M477" s="99"/>
    </row>
    <row r="478" spans="1:13" x14ac:dyDescent="0.15">
      <c r="A478" s="98"/>
      <c r="B478" s="99"/>
      <c r="L478" s="98"/>
      <c r="M478" s="99"/>
    </row>
    <row r="479" spans="1:13" x14ac:dyDescent="0.15">
      <c r="A479" s="98"/>
      <c r="B479" s="99"/>
      <c r="L479" s="98"/>
      <c r="M479" s="99"/>
    </row>
    <row r="480" spans="1:13" x14ac:dyDescent="0.15">
      <c r="A480" s="98"/>
      <c r="B480" s="99"/>
      <c r="L480" s="98"/>
      <c r="M480" s="99"/>
    </row>
    <row r="481" spans="1:13" x14ac:dyDescent="0.15">
      <c r="A481" s="98"/>
      <c r="B481" s="99"/>
      <c r="L481" s="98"/>
      <c r="M481" s="99"/>
    </row>
    <row r="482" spans="1:13" x14ac:dyDescent="0.15">
      <c r="A482" s="98"/>
      <c r="B482" s="99"/>
      <c r="L482" s="98"/>
      <c r="M482" s="99"/>
    </row>
    <row r="483" spans="1:13" x14ac:dyDescent="0.15">
      <c r="A483" s="98"/>
      <c r="B483" s="99"/>
      <c r="L483" s="98"/>
      <c r="M483" s="99"/>
    </row>
    <row r="484" spans="1:13" x14ac:dyDescent="0.15">
      <c r="A484" s="98"/>
      <c r="B484" s="99"/>
      <c r="L484" s="98"/>
      <c r="M484" s="99"/>
    </row>
    <row r="485" spans="1:13" x14ac:dyDescent="0.15">
      <c r="A485" s="98"/>
      <c r="B485" s="99"/>
      <c r="L485" s="98"/>
      <c r="M485" s="99"/>
    </row>
    <row r="486" spans="1:13" x14ac:dyDescent="0.15">
      <c r="A486" s="98"/>
      <c r="B486" s="99"/>
      <c r="L486" s="98"/>
      <c r="M486" s="99"/>
    </row>
    <row r="487" spans="1:13" x14ac:dyDescent="0.15">
      <c r="A487" s="98"/>
      <c r="B487" s="99"/>
      <c r="L487" s="98"/>
      <c r="M487" s="99"/>
    </row>
    <row r="488" spans="1:13" x14ac:dyDescent="0.15">
      <c r="A488" s="98"/>
      <c r="B488" s="99"/>
      <c r="L488" s="98"/>
      <c r="M488" s="99"/>
    </row>
    <row r="489" spans="1:13" x14ac:dyDescent="0.15">
      <c r="A489" s="98"/>
      <c r="B489" s="99"/>
      <c r="L489" s="98"/>
      <c r="M489" s="99"/>
    </row>
    <row r="490" spans="1:13" x14ac:dyDescent="0.15">
      <c r="A490" s="98"/>
      <c r="B490" s="99"/>
      <c r="L490" s="98"/>
      <c r="M490" s="99"/>
    </row>
    <row r="491" spans="1:13" x14ac:dyDescent="0.15">
      <c r="A491" s="98"/>
      <c r="B491" s="99"/>
      <c r="L491" s="98"/>
      <c r="M491" s="99"/>
    </row>
    <row r="492" spans="1:13" x14ac:dyDescent="0.15">
      <c r="A492" s="98"/>
      <c r="B492" s="99"/>
      <c r="L492" s="98"/>
      <c r="M492" s="99"/>
    </row>
    <row r="493" spans="1:13" x14ac:dyDescent="0.15">
      <c r="A493" s="98"/>
      <c r="B493" s="99"/>
      <c r="L493" s="98"/>
      <c r="M493" s="99"/>
    </row>
    <row r="494" spans="1:13" x14ac:dyDescent="0.15">
      <c r="A494" s="98"/>
      <c r="B494" s="99"/>
      <c r="L494" s="98"/>
      <c r="M494" s="99"/>
    </row>
    <row r="495" spans="1:13" x14ac:dyDescent="0.15">
      <c r="A495" s="98"/>
      <c r="B495" s="99"/>
      <c r="L495" s="98"/>
      <c r="M495" s="99"/>
    </row>
    <row r="496" spans="1:13" x14ac:dyDescent="0.15">
      <c r="A496" s="98"/>
      <c r="B496" s="99"/>
      <c r="L496" s="98"/>
      <c r="M496" s="99"/>
    </row>
    <row r="497" spans="1:13" x14ac:dyDescent="0.15">
      <c r="A497" s="98"/>
      <c r="B497" s="99"/>
      <c r="L497" s="98"/>
      <c r="M497" s="99"/>
    </row>
    <row r="498" spans="1:13" x14ac:dyDescent="0.15">
      <c r="A498" s="98"/>
      <c r="B498" s="99"/>
      <c r="L498" s="98"/>
      <c r="M498" s="99"/>
    </row>
    <row r="499" spans="1:13" x14ac:dyDescent="0.15">
      <c r="A499" s="98"/>
      <c r="B499" s="99"/>
      <c r="L499" s="98"/>
      <c r="M499" s="99"/>
    </row>
    <row r="500" spans="1:13" x14ac:dyDescent="0.15">
      <c r="A500" s="98"/>
      <c r="B500" s="99"/>
      <c r="L500" s="98"/>
      <c r="M500" s="99"/>
    </row>
    <row r="501" spans="1:13" x14ac:dyDescent="0.15">
      <c r="A501" s="98"/>
      <c r="B501" s="99"/>
      <c r="L501" s="98"/>
      <c r="M501" s="99"/>
    </row>
    <row r="502" spans="1:13" x14ac:dyDescent="0.15">
      <c r="A502" s="98"/>
      <c r="B502" s="99"/>
      <c r="L502" s="98"/>
      <c r="M502" s="99"/>
    </row>
    <row r="503" spans="1:13" x14ac:dyDescent="0.15">
      <c r="A503" s="98"/>
      <c r="B503" s="99"/>
      <c r="L503" s="98"/>
      <c r="M503" s="99"/>
    </row>
    <row r="504" spans="1:13" x14ac:dyDescent="0.15">
      <c r="A504" s="98"/>
      <c r="B504" s="99"/>
      <c r="L504" s="98"/>
      <c r="M504" s="99"/>
    </row>
    <row r="505" spans="1:13" x14ac:dyDescent="0.15">
      <c r="A505" s="98"/>
      <c r="B505" s="99"/>
      <c r="L505" s="98"/>
      <c r="M505" s="99"/>
    </row>
    <row r="506" spans="1:13" x14ac:dyDescent="0.15">
      <c r="A506" s="98"/>
      <c r="B506" s="99"/>
      <c r="L506" s="98"/>
      <c r="M506" s="99"/>
    </row>
    <row r="507" spans="1:13" x14ac:dyDescent="0.15">
      <c r="A507" s="98"/>
      <c r="B507" s="99"/>
      <c r="L507" s="98"/>
      <c r="M507" s="99"/>
    </row>
    <row r="508" spans="1:13" x14ac:dyDescent="0.15">
      <c r="A508" s="98"/>
      <c r="B508" s="99"/>
      <c r="L508" s="98"/>
      <c r="M508" s="99"/>
    </row>
    <row r="509" spans="1:13" x14ac:dyDescent="0.15">
      <c r="A509" s="98"/>
      <c r="B509" s="99"/>
      <c r="L509" s="98"/>
      <c r="M509" s="99"/>
    </row>
    <row r="510" spans="1:13" x14ac:dyDescent="0.15">
      <c r="A510" s="98"/>
      <c r="B510" s="99"/>
      <c r="L510" s="98"/>
      <c r="M510" s="99"/>
    </row>
    <row r="511" spans="1:13" x14ac:dyDescent="0.15">
      <c r="A511" s="98"/>
      <c r="B511" s="99"/>
      <c r="L511" s="98"/>
      <c r="M511" s="99"/>
    </row>
    <row r="512" spans="1:13" x14ac:dyDescent="0.15">
      <c r="A512" s="98"/>
      <c r="B512" s="99"/>
      <c r="L512" s="98"/>
      <c r="M512" s="99"/>
    </row>
    <row r="513" spans="1:13" x14ac:dyDescent="0.15">
      <c r="A513" s="98"/>
      <c r="B513" s="99"/>
      <c r="L513" s="98"/>
      <c r="M513" s="99"/>
    </row>
    <row r="514" spans="1:13" x14ac:dyDescent="0.15">
      <c r="A514" s="98"/>
      <c r="B514" s="99"/>
      <c r="L514" s="98"/>
      <c r="M514" s="99"/>
    </row>
    <row r="515" spans="1:13" x14ac:dyDescent="0.15">
      <c r="A515" s="98"/>
      <c r="B515" s="99"/>
      <c r="L515" s="98"/>
      <c r="M515" s="99"/>
    </row>
    <row r="516" spans="1:13" x14ac:dyDescent="0.15">
      <c r="A516" s="98"/>
      <c r="B516" s="99"/>
      <c r="L516" s="98"/>
      <c r="M516" s="99"/>
    </row>
    <row r="517" spans="1:13" x14ac:dyDescent="0.15">
      <c r="A517" s="98"/>
      <c r="B517" s="99"/>
      <c r="L517" s="98"/>
      <c r="M517" s="99"/>
    </row>
    <row r="518" spans="1:13" x14ac:dyDescent="0.15">
      <c r="A518" s="98"/>
      <c r="B518" s="99"/>
      <c r="L518" s="98"/>
      <c r="M518" s="99"/>
    </row>
    <row r="519" spans="1:13" x14ac:dyDescent="0.15">
      <c r="A519" s="98"/>
      <c r="B519" s="99"/>
      <c r="L519" s="98"/>
      <c r="M519" s="99"/>
    </row>
    <row r="520" spans="1:13" x14ac:dyDescent="0.15">
      <c r="A520" s="98"/>
      <c r="B520" s="99"/>
      <c r="L520" s="98"/>
      <c r="M520" s="99"/>
    </row>
    <row r="521" spans="1:13" x14ac:dyDescent="0.15">
      <c r="A521" s="98"/>
      <c r="B521" s="99"/>
      <c r="L521" s="98"/>
      <c r="M521" s="99"/>
    </row>
    <row r="522" spans="1:13" x14ac:dyDescent="0.15">
      <c r="A522" s="98"/>
      <c r="B522" s="99"/>
      <c r="L522" s="98"/>
      <c r="M522" s="99"/>
    </row>
    <row r="523" spans="1:13" x14ac:dyDescent="0.15">
      <c r="A523" s="98"/>
      <c r="B523" s="99"/>
      <c r="L523" s="98"/>
      <c r="M523" s="99"/>
    </row>
    <row r="524" spans="1:13" x14ac:dyDescent="0.15">
      <c r="A524" s="98"/>
      <c r="B524" s="99"/>
      <c r="L524" s="98"/>
      <c r="M524" s="99"/>
    </row>
    <row r="525" spans="1:13" x14ac:dyDescent="0.15">
      <c r="A525" s="98"/>
      <c r="B525" s="99"/>
      <c r="L525" s="98"/>
      <c r="M525" s="99"/>
    </row>
    <row r="526" spans="1:13" x14ac:dyDescent="0.15">
      <c r="A526" s="98"/>
      <c r="B526" s="99"/>
      <c r="L526" s="98"/>
      <c r="M526" s="99"/>
    </row>
    <row r="527" spans="1:13" x14ac:dyDescent="0.15">
      <c r="A527" s="98"/>
      <c r="B527" s="99"/>
      <c r="L527" s="98"/>
      <c r="M527" s="99"/>
    </row>
    <row r="528" spans="1:13" x14ac:dyDescent="0.15">
      <c r="A528" s="98"/>
      <c r="B528" s="99"/>
      <c r="L528" s="98"/>
      <c r="M528" s="99"/>
    </row>
    <row r="529" spans="1:13" x14ac:dyDescent="0.15">
      <c r="A529" s="98"/>
      <c r="B529" s="99"/>
      <c r="L529" s="98"/>
      <c r="M529" s="99"/>
    </row>
    <row r="530" spans="1:13" x14ac:dyDescent="0.15">
      <c r="A530" s="98"/>
      <c r="B530" s="99"/>
      <c r="L530" s="98"/>
      <c r="M530" s="99"/>
    </row>
    <row r="531" spans="1:13" x14ac:dyDescent="0.15">
      <c r="A531" s="98"/>
      <c r="B531" s="99"/>
      <c r="L531" s="98"/>
      <c r="M531" s="99"/>
    </row>
    <row r="532" spans="1:13" x14ac:dyDescent="0.15">
      <c r="A532" s="98"/>
      <c r="B532" s="99"/>
      <c r="L532" s="98"/>
      <c r="M532" s="99"/>
    </row>
    <row r="533" spans="1:13" x14ac:dyDescent="0.15">
      <c r="A533" s="98"/>
      <c r="B533" s="99"/>
      <c r="L533" s="98"/>
      <c r="M533" s="99"/>
    </row>
    <row r="534" spans="1:13" x14ac:dyDescent="0.15">
      <c r="A534" s="98"/>
      <c r="B534" s="99"/>
      <c r="L534" s="98"/>
      <c r="M534" s="99"/>
    </row>
    <row r="535" spans="1:13" x14ac:dyDescent="0.15">
      <c r="A535" s="98"/>
      <c r="B535" s="99"/>
      <c r="L535" s="98"/>
      <c r="M535" s="99"/>
    </row>
    <row r="536" spans="1:13" x14ac:dyDescent="0.15">
      <c r="A536" s="98"/>
      <c r="B536" s="99"/>
      <c r="L536" s="98"/>
      <c r="M536" s="99"/>
    </row>
    <row r="537" spans="1:13" x14ac:dyDescent="0.15">
      <c r="A537" s="98"/>
      <c r="B537" s="99"/>
      <c r="L537" s="98"/>
      <c r="M537" s="99"/>
    </row>
    <row r="538" spans="1:13" x14ac:dyDescent="0.15">
      <c r="A538" s="98"/>
      <c r="B538" s="99"/>
      <c r="L538" s="98"/>
      <c r="M538" s="99"/>
    </row>
    <row r="539" spans="1:13" x14ac:dyDescent="0.15">
      <c r="A539" s="98"/>
      <c r="B539" s="99"/>
      <c r="L539" s="98"/>
      <c r="M539" s="99"/>
    </row>
    <row r="540" spans="1:13" x14ac:dyDescent="0.15">
      <c r="A540" s="98"/>
      <c r="B540" s="99"/>
      <c r="L540" s="98"/>
      <c r="M540" s="99"/>
    </row>
    <row r="541" spans="1:13" x14ac:dyDescent="0.15">
      <c r="A541" s="98"/>
      <c r="B541" s="99"/>
      <c r="L541" s="98"/>
      <c r="M541" s="99"/>
    </row>
    <row r="542" spans="1:13" x14ac:dyDescent="0.15">
      <c r="A542" s="98"/>
      <c r="B542" s="99"/>
      <c r="L542" s="98"/>
      <c r="M542" s="99"/>
    </row>
    <row r="543" spans="1:13" x14ac:dyDescent="0.15">
      <c r="A543" s="98"/>
      <c r="B543" s="99"/>
      <c r="L543" s="98"/>
      <c r="M543" s="99"/>
    </row>
    <row r="544" spans="1:13" x14ac:dyDescent="0.15">
      <c r="A544" s="98"/>
      <c r="B544" s="99"/>
      <c r="L544" s="98"/>
      <c r="M544" s="99"/>
    </row>
    <row r="545" spans="1:13" x14ac:dyDescent="0.15">
      <c r="A545" s="98"/>
      <c r="B545" s="99"/>
      <c r="L545" s="98"/>
      <c r="M545" s="99"/>
    </row>
    <row r="546" spans="1:13" x14ac:dyDescent="0.15">
      <c r="A546" s="98"/>
      <c r="B546" s="99"/>
      <c r="L546" s="98"/>
      <c r="M546" s="99"/>
    </row>
    <row r="547" spans="1:13" x14ac:dyDescent="0.15">
      <c r="A547" s="98"/>
      <c r="B547" s="99"/>
      <c r="L547" s="98"/>
      <c r="M547" s="99"/>
    </row>
    <row r="548" spans="1:13" x14ac:dyDescent="0.15">
      <c r="A548" s="98"/>
      <c r="B548" s="99"/>
      <c r="L548" s="98"/>
      <c r="M548" s="99"/>
    </row>
    <row r="549" spans="1:13" x14ac:dyDescent="0.15">
      <c r="A549" s="98"/>
      <c r="B549" s="99"/>
      <c r="L549" s="98"/>
      <c r="M549" s="99"/>
    </row>
    <row r="550" spans="1:13" x14ac:dyDescent="0.15">
      <c r="A550" s="98"/>
      <c r="B550" s="99"/>
      <c r="L550" s="98"/>
      <c r="M550" s="99"/>
    </row>
    <row r="551" spans="1:13" x14ac:dyDescent="0.15">
      <c r="A551" s="98"/>
      <c r="B551" s="99"/>
      <c r="L551" s="98"/>
      <c r="M551" s="99"/>
    </row>
    <row r="552" spans="1:13" x14ac:dyDescent="0.15">
      <c r="A552" s="98"/>
      <c r="B552" s="99"/>
      <c r="L552" s="98"/>
      <c r="M552" s="99"/>
    </row>
    <row r="553" spans="1:13" x14ac:dyDescent="0.15">
      <c r="A553" s="98"/>
      <c r="B553" s="99"/>
      <c r="L553" s="98"/>
      <c r="M553" s="99"/>
    </row>
    <row r="554" spans="1:13" x14ac:dyDescent="0.15">
      <c r="A554" s="98"/>
      <c r="B554" s="99"/>
      <c r="L554" s="98"/>
      <c r="M554" s="99"/>
    </row>
    <row r="555" spans="1:13" x14ac:dyDescent="0.15">
      <c r="A555" s="98"/>
      <c r="B555" s="99"/>
      <c r="L555" s="98"/>
      <c r="M555" s="99"/>
    </row>
    <row r="556" spans="1:13" x14ac:dyDescent="0.15">
      <c r="A556" s="98"/>
      <c r="B556" s="99"/>
      <c r="L556" s="98"/>
      <c r="M556" s="99"/>
    </row>
    <row r="557" spans="1:13" x14ac:dyDescent="0.15">
      <c r="A557" s="98"/>
      <c r="B557" s="99"/>
      <c r="L557" s="98"/>
      <c r="M557" s="99"/>
    </row>
    <row r="558" spans="1:13" x14ac:dyDescent="0.15">
      <c r="A558" s="98"/>
      <c r="B558" s="99"/>
      <c r="L558" s="98"/>
      <c r="M558" s="99"/>
    </row>
    <row r="559" spans="1:13" x14ac:dyDescent="0.15">
      <c r="A559" s="98"/>
      <c r="B559" s="99"/>
      <c r="L559" s="98"/>
      <c r="M559" s="99"/>
    </row>
    <row r="560" spans="1:13" x14ac:dyDescent="0.15">
      <c r="A560" s="98"/>
      <c r="B560" s="99"/>
      <c r="L560" s="98"/>
      <c r="M560" s="99"/>
    </row>
    <row r="561" spans="1:13" x14ac:dyDescent="0.15">
      <c r="A561" s="98"/>
      <c r="B561" s="99"/>
      <c r="L561" s="98"/>
      <c r="M561" s="99"/>
    </row>
    <row r="562" spans="1:13" x14ac:dyDescent="0.15">
      <c r="A562" s="98"/>
      <c r="B562" s="99"/>
      <c r="L562" s="98"/>
      <c r="M562" s="99"/>
    </row>
    <row r="563" spans="1:13" x14ac:dyDescent="0.15">
      <c r="A563" s="98"/>
      <c r="B563" s="99"/>
      <c r="L563" s="98"/>
      <c r="M563" s="99"/>
    </row>
    <row r="564" spans="1:13" x14ac:dyDescent="0.15">
      <c r="A564" s="98"/>
      <c r="B564" s="99"/>
      <c r="L564" s="98"/>
      <c r="M564" s="99"/>
    </row>
    <row r="565" spans="1:13" x14ac:dyDescent="0.15">
      <c r="A565" s="98"/>
      <c r="B565" s="99"/>
      <c r="L565" s="98"/>
      <c r="M565" s="99"/>
    </row>
    <row r="566" spans="1:13" x14ac:dyDescent="0.15">
      <c r="A566" s="98"/>
      <c r="B566" s="99"/>
      <c r="L566" s="98"/>
      <c r="M566" s="99"/>
    </row>
    <row r="567" spans="1:13" x14ac:dyDescent="0.15">
      <c r="A567" s="98"/>
      <c r="B567" s="99"/>
      <c r="L567" s="98"/>
      <c r="M567" s="99"/>
    </row>
    <row r="568" spans="1:13" x14ac:dyDescent="0.15">
      <c r="A568" s="98"/>
      <c r="B568" s="99"/>
      <c r="L568" s="98"/>
      <c r="M568" s="99"/>
    </row>
    <row r="569" spans="1:13" x14ac:dyDescent="0.15">
      <c r="A569" s="98"/>
      <c r="B569" s="99"/>
      <c r="L569" s="98"/>
      <c r="M569" s="99"/>
    </row>
    <row r="570" spans="1:13" x14ac:dyDescent="0.15">
      <c r="A570" s="98"/>
      <c r="B570" s="99"/>
      <c r="L570" s="98"/>
      <c r="M570" s="99"/>
    </row>
    <row r="571" spans="1:13" x14ac:dyDescent="0.15">
      <c r="A571" s="98"/>
      <c r="B571" s="99"/>
      <c r="L571" s="98"/>
      <c r="M571" s="99"/>
    </row>
    <row r="572" spans="1:13" x14ac:dyDescent="0.15">
      <c r="A572" s="98"/>
      <c r="B572" s="99"/>
      <c r="L572" s="98"/>
      <c r="M572" s="99"/>
    </row>
    <row r="573" spans="1:13" x14ac:dyDescent="0.15">
      <c r="A573" s="98"/>
      <c r="B573" s="99"/>
      <c r="L573" s="98"/>
      <c r="M573" s="99"/>
    </row>
    <row r="574" spans="1:13" x14ac:dyDescent="0.15">
      <c r="A574" s="98"/>
      <c r="B574" s="99"/>
      <c r="L574" s="98"/>
      <c r="M574" s="99"/>
    </row>
    <row r="575" spans="1:13" x14ac:dyDescent="0.15">
      <c r="A575" s="98"/>
      <c r="B575" s="99"/>
      <c r="L575" s="98"/>
      <c r="M575" s="99"/>
    </row>
    <row r="576" spans="1:13" x14ac:dyDescent="0.15">
      <c r="A576" s="98"/>
      <c r="B576" s="99"/>
      <c r="L576" s="98"/>
      <c r="M576" s="99"/>
    </row>
    <row r="577" spans="1:13" x14ac:dyDescent="0.15">
      <c r="A577" s="98"/>
      <c r="B577" s="99"/>
      <c r="L577" s="98"/>
      <c r="M577" s="99"/>
    </row>
    <row r="578" spans="1:13" x14ac:dyDescent="0.15">
      <c r="A578" s="98"/>
      <c r="B578" s="99"/>
      <c r="L578" s="98"/>
      <c r="M578" s="99"/>
    </row>
    <row r="579" spans="1:13" x14ac:dyDescent="0.15">
      <c r="A579" s="98"/>
      <c r="B579" s="99"/>
      <c r="L579" s="98"/>
      <c r="M579" s="99"/>
    </row>
    <row r="580" spans="1:13" x14ac:dyDescent="0.15">
      <c r="A580" s="98"/>
      <c r="B580" s="99"/>
      <c r="L580" s="98"/>
      <c r="M580" s="99"/>
    </row>
    <row r="581" spans="1:13" x14ac:dyDescent="0.15">
      <c r="A581" s="98"/>
      <c r="B581" s="99"/>
      <c r="L581" s="98"/>
      <c r="M581" s="99"/>
    </row>
    <row r="582" spans="1:13" x14ac:dyDescent="0.15">
      <c r="A582" s="98"/>
      <c r="B582" s="99"/>
      <c r="L582" s="98"/>
      <c r="M582" s="99"/>
    </row>
    <row r="583" spans="1:13" x14ac:dyDescent="0.15">
      <c r="A583" s="98"/>
      <c r="B583" s="99"/>
      <c r="L583" s="98"/>
      <c r="M583" s="99"/>
    </row>
    <row r="584" spans="1:13" x14ac:dyDescent="0.15">
      <c r="A584" s="98"/>
      <c r="B584" s="99"/>
      <c r="L584" s="98"/>
      <c r="M584" s="99"/>
    </row>
    <row r="585" spans="1:13" x14ac:dyDescent="0.15">
      <c r="A585" s="98"/>
      <c r="B585" s="99"/>
      <c r="L585" s="98"/>
      <c r="M585" s="99"/>
    </row>
    <row r="586" spans="1:13" x14ac:dyDescent="0.15">
      <c r="A586" s="98"/>
      <c r="B586" s="99"/>
      <c r="L586" s="98"/>
      <c r="M586" s="99"/>
    </row>
    <row r="587" spans="1:13" x14ac:dyDescent="0.15">
      <c r="A587" s="98"/>
      <c r="B587" s="99"/>
      <c r="L587" s="98"/>
      <c r="M587" s="99"/>
    </row>
    <row r="588" spans="1:13" x14ac:dyDescent="0.15">
      <c r="A588" s="98"/>
      <c r="B588" s="99"/>
      <c r="L588" s="98"/>
      <c r="M588" s="99"/>
    </row>
    <row r="589" spans="1:13" x14ac:dyDescent="0.15">
      <c r="A589" s="98"/>
      <c r="B589" s="99"/>
      <c r="L589" s="98"/>
      <c r="M589" s="99"/>
    </row>
    <row r="590" spans="1:13" x14ac:dyDescent="0.15">
      <c r="A590" s="98"/>
      <c r="B590" s="99"/>
      <c r="L590" s="98"/>
      <c r="M590" s="99"/>
    </row>
    <row r="591" spans="1:13" x14ac:dyDescent="0.15">
      <c r="A591" s="98"/>
      <c r="B591" s="99"/>
      <c r="L591" s="98"/>
      <c r="M591" s="99"/>
    </row>
    <row r="592" spans="1:13" x14ac:dyDescent="0.15">
      <c r="A592" s="98"/>
      <c r="B592" s="99"/>
      <c r="L592" s="98"/>
      <c r="M592" s="99"/>
    </row>
    <row r="593" spans="1:13" x14ac:dyDescent="0.15">
      <c r="A593" s="98"/>
      <c r="B593" s="99"/>
      <c r="L593" s="98"/>
      <c r="M593" s="99"/>
    </row>
    <row r="594" spans="1:13" x14ac:dyDescent="0.15">
      <c r="A594" s="98"/>
      <c r="B594" s="99"/>
      <c r="L594" s="98"/>
      <c r="M594" s="99"/>
    </row>
    <row r="595" spans="1:13" x14ac:dyDescent="0.15">
      <c r="A595" s="98"/>
      <c r="B595" s="99"/>
      <c r="L595" s="98"/>
      <c r="M595" s="99"/>
    </row>
    <row r="596" spans="1:13" x14ac:dyDescent="0.15">
      <c r="A596" s="98"/>
      <c r="B596" s="99"/>
      <c r="L596" s="98"/>
      <c r="M596" s="99"/>
    </row>
    <row r="597" spans="1:13" x14ac:dyDescent="0.15">
      <c r="A597" s="98"/>
      <c r="B597" s="99"/>
      <c r="L597" s="98"/>
      <c r="M597" s="99"/>
    </row>
    <row r="598" spans="1:13" x14ac:dyDescent="0.15">
      <c r="A598" s="98"/>
      <c r="B598" s="99"/>
      <c r="L598" s="98"/>
      <c r="M598" s="99"/>
    </row>
    <row r="599" spans="1:13" x14ac:dyDescent="0.15">
      <c r="A599" s="98"/>
      <c r="B599" s="99"/>
      <c r="L599" s="98"/>
      <c r="M599" s="99"/>
    </row>
    <row r="600" spans="1:13" x14ac:dyDescent="0.15">
      <c r="A600" s="98"/>
      <c r="B600" s="99"/>
      <c r="L600" s="98"/>
      <c r="M600" s="99"/>
    </row>
    <row r="601" spans="1:13" x14ac:dyDescent="0.15">
      <c r="A601" s="98"/>
      <c r="B601" s="99"/>
      <c r="L601" s="98"/>
      <c r="M601" s="99"/>
    </row>
    <row r="602" spans="1:13" x14ac:dyDescent="0.15">
      <c r="A602" s="98"/>
      <c r="B602" s="99"/>
      <c r="L602" s="98"/>
      <c r="M602" s="99"/>
    </row>
    <row r="603" spans="1:13" x14ac:dyDescent="0.15">
      <c r="A603" s="98"/>
      <c r="B603" s="99"/>
      <c r="L603" s="98"/>
      <c r="M603" s="99"/>
    </row>
    <row r="604" spans="1:13" x14ac:dyDescent="0.15">
      <c r="A604" s="98"/>
      <c r="B604" s="99"/>
      <c r="L604" s="98"/>
      <c r="M604" s="99"/>
    </row>
    <row r="605" spans="1:13" x14ac:dyDescent="0.15">
      <c r="A605" s="98"/>
      <c r="B605" s="99"/>
      <c r="L605" s="98"/>
      <c r="M605" s="99"/>
    </row>
    <row r="606" spans="1:13" x14ac:dyDescent="0.15">
      <c r="A606" s="98"/>
      <c r="B606" s="99"/>
      <c r="L606" s="98"/>
      <c r="M606" s="99"/>
    </row>
    <row r="607" spans="1:13" x14ac:dyDescent="0.15">
      <c r="A607" s="98"/>
      <c r="B607" s="99"/>
      <c r="L607" s="98"/>
      <c r="M607" s="99"/>
    </row>
    <row r="608" spans="1:13" x14ac:dyDescent="0.15">
      <c r="A608" s="98"/>
      <c r="B608" s="99"/>
      <c r="L608" s="98"/>
      <c r="M608" s="99"/>
    </row>
    <row r="609" spans="1:13" x14ac:dyDescent="0.15">
      <c r="A609" s="98"/>
      <c r="B609" s="99"/>
      <c r="L609" s="98"/>
      <c r="M609" s="99"/>
    </row>
    <row r="610" spans="1:13" x14ac:dyDescent="0.15">
      <c r="A610" s="98"/>
      <c r="B610" s="99"/>
      <c r="L610" s="98"/>
      <c r="M610" s="99"/>
    </row>
    <row r="611" spans="1:13" x14ac:dyDescent="0.15">
      <c r="A611" s="98"/>
      <c r="B611" s="99"/>
      <c r="L611" s="98"/>
      <c r="M611" s="99"/>
    </row>
    <row r="612" spans="1:13" x14ac:dyDescent="0.15">
      <c r="A612" s="98"/>
      <c r="B612" s="99"/>
      <c r="L612" s="98"/>
      <c r="M612" s="99"/>
    </row>
    <row r="613" spans="1:13" x14ac:dyDescent="0.15">
      <c r="A613" s="98"/>
      <c r="B613" s="99"/>
      <c r="L613" s="98"/>
      <c r="M613" s="99"/>
    </row>
    <row r="614" spans="1:13" x14ac:dyDescent="0.15">
      <c r="A614" s="98"/>
      <c r="B614" s="99"/>
      <c r="L614" s="98"/>
      <c r="M614" s="99"/>
    </row>
    <row r="615" spans="1:13" x14ac:dyDescent="0.15">
      <c r="A615" s="98"/>
      <c r="B615" s="99"/>
      <c r="L615" s="98"/>
      <c r="M615" s="99"/>
    </row>
    <row r="616" spans="1:13" x14ac:dyDescent="0.15">
      <c r="A616" s="98"/>
      <c r="B616" s="99"/>
      <c r="L616" s="98"/>
      <c r="M616" s="99"/>
    </row>
    <row r="617" spans="1:13" x14ac:dyDescent="0.15">
      <c r="A617" s="98"/>
      <c r="B617" s="99"/>
      <c r="L617" s="98"/>
      <c r="M617" s="99"/>
    </row>
    <row r="618" spans="1:13" x14ac:dyDescent="0.15">
      <c r="A618" s="98"/>
      <c r="B618" s="99"/>
      <c r="L618" s="98"/>
      <c r="M618" s="99"/>
    </row>
    <row r="619" spans="1:13" x14ac:dyDescent="0.15">
      <c r="A619" s="98"/>
      <c r="B619" s="99"/>
      <c r="L619" s="98"/>
      <c r="M619" s="99"/>
    </row>
    <row r="620" spans="1:13" x14ac:dyDescent="0.15">
      <c r="A620" s="98"/>
      <c r="B620" s="99"/>
      <c r="L620" s="98"/>
      <c r="M620" s="99"/>
    </row>
    <row r="621" spans="1:13" x14ac:dyDescent="0.15">
      <c r="A621" s="98"/>
      <c r="B621" s="99"/>
      <c r="L621" s="98"/>
      <c r="M621" s="99"/>
    </row>
    <row r="622" spans="1:13" x14ac:dyDescent="0.15">
      <c r="A622" s="98"/>
      <c r="B622" s="99"/>
      <c r="L622" s="98"/>
      <c r="M622" s="99"/>
    </row>
    <row r="623" spans="1:13" x14ac:dyDescent="0.15">
      <c r="A623" s="98"/>
      <c r="B623" s="99"/>
      <c r="L623" s="98"/>
      <c r="M623" s="99"/>
    </row>
    <row r="624" spans="1:13" x14ac:dyDescent="0.15">
      <c r="A624" s="98"/>
      <c r="B624" s="99"/>
      <c r="L624" s="98"/>
      <c r="M624" s="99"/>
    </row>
    <row r="625" spans="1:13" x14ac:dyDescent="0.15">
      <c r="A625" s="98"/>
      <c r="B625" s="99"/>
      <c r="L625" s="98"/>
      <c r="M625" s="99"/>
    </row>
    <row r="626" spans="1:13" x14ac:dyDescent="0.15">
      <c r="A626" s="98"/>
      <c r="B626" s="99"/>
      <c r="L626" s="98"/>
      <c r="M626" s="99"/>
    </row>
    <row r="627" spans="1:13" x14ac:dyDescent="0.15">
      <c r="A627" s="98"/>
      <c r="B627" s="99"/>
      <c r="L627" s="98"/>
      <c r="M627" s="99"/>
    </row>
    <row r="628" spans="1:13" x14ac:dyDescent="0.15">
      <c r="A628" s="98"/>
      <c r="B628" s="99"/>
      <c r="L628" s="98"/>
      <c r="M628" s="99"/>
    </row>
    <row r="629" spans="1:13" x14ac:dyDescent="0.15">
      <c r="A629" s="98"/>
      <c r="B629" s="99"/>
      <c r="L629" s="98"/>
      <c r="M629" s="99"/>
    </row>
    <row r="630" spans="1:13" x14ac:dyDescent="0.15">
      <c r="A630" s="98"/>
      <c r="B630" s="99"/>
      <c r="L630" s="98"/>
      <c r="M630" s="99"/>
    </row>
    <row r="631" spans="1:13" x14ac:dyDescent="0.15">
      <c r="A631" s="98"/>
      <c r="B631" s="99"/>
      <c r="L631" s="98"/>
      <c r="M631" s="99"/>
    </row>
    <row r="632" spans="1:13" x14ac:dyDescent="0.15">
      <c r="A632" s="98"/>
      <c r="B632" s="99"/>
      <c r="L632" s="98"/>
      <c r="M632" s="99"/>
    </row>
    <row r="633" spans="1:13" x14ac:dyDescent="0.15">
      <c r="A633" s="98"/>
      <c r="B633" s="99"/>
      <c r="L633" s="98"/>
      <c r="M633" s="99"/>
    </row>
    <row r="634" spans="1:13" x14ac:dyDescent="0.15">
      <c r="A634" s="98"/>
      <c r="B634" s="99"/>
      <c r="L634" s="98"/>
      <c r="M634" s="99"/>
    </row>
    <row r="635" spans="1:13" x14ac:dyDescent="0.15">
      <c r="A635" s="98"/>
      <c r="B635" s="99"/>
      <c r="L635" s="98"/>
      <c r="M635" s="99"/>
    </row>
    <row r="636" spans="1:13" x14ac:dyDescent="0.15">
      <c r="A636" s="98"/>
      <c r="B636" s="99"/>
      <c r="L636" s="98"/>
      <c r="M636" s="99"/>
    </row>
    <row r="637" spans="1:13" x14ac:dyDescent="0.15">
      <c r="A637" s="98"/>
      <c r="B637" s="99"/>
      <c r="L637" s="98"/>
      <c r="M637" s="99"/>
    </row>
    <row r="638" spans="1:13" x14ac:dyDescent="0.15">
      <c r="A638" s="98"/>
      <c r="B638" s="99"/>
      <c r="L638" s="98"/>
      <c r="M638" s="99"/>
    </row>
    <row r="639" spans="1:13" x14ac:dyDescent="0.15">
      <c r="A639" s="98"/>
      <c r="B639" s="99"/>
      <c r="L639" s="98"/>
      <c r="M639" s="99"/>
    </row>
    <row r="640" spans="1:13" x14ac:dyDescent="0.15">
      <c r="A640" s="98"/>
      <c r="B640" s="99"/>
      <c r="L640" s="98"/>
      <c r="M640" s="99"/>
    </row>
    <row r="641" spans="1:13" x14ac:dyDescent="0.15">
      <c r="A641" s="98"/>
      <c r="B641" s="99"/>
      <c r="L641" s="98"/>
      <c r="M641" s="99"/>
    </row>
    <row r="642" spans="1:13" x14ac:dyDescent="0.15">
      <c r="A642" s="98"/>
      <c r="B642" s="99"/>
      <c r="L642" s="98"/>
      <c r="M642" s="99"/>
    </row>
    <row r="643" spans="1:13" x14ac:dyDescent="0.15">
      <c r="A643" s="98"/>
      <c r="B643" s="99"/>
      <c r="L643" s="98"/>
      <c r="M643" s="99"/>
    </row>
    <row r="644" spans="1:13" x14ac:dyDescent="0.15">
      <c r="A644" s="98"/>
      <c r="B644" s="99"/>
      <c r="L644" s="98"/>
      <c r="M644" s="99"/>
    </row>
    <row r="645" spans="1:13" x14ac:dyDescent="0.15">
      <c r="A645" s="98"/>
      <c r="B645" s="99"/>
      <c r="L645" s="98"/>
      <c r="M645" s="99"/>
    </row>
    <row r="646" spans="1:13" x14ac:dyDescent="0.15">
      <c r="A646" s="98"/>
      <c r="B646" s="99"/>
      <c r="L646" s="98"/>
      <c r="M646" s="99"/>
    </row>
    <row r="647" spans="1:13" x14ac:dyDescent="0.15">
      <c r="A647" s="98"/>
      <c r="B647" s="99"/>
      <c r="L647" s="98"/>
      <c r="M647" s="99"/>
    </row>
    <row r="648" spans="1:13" x14ac:dyDescent="0.15">
      <c r="A648" s="98"/>
      <c r="B648" s="99"/>
      <c r="L648" s="98"/>
      <c r="M648" s="99"/>
    </row>
    <row r="649" spans="1:13" x14ac:dyDescent="0.15">
      <c r="A649" s="98"/>
      <c r="B649" s="99"/>
      <c r="L649" s="98"/>
      <c r="M649" s="99"/>
    </row>
    <row r="650" spans="1:13" x14ac:dyDescent="0.15">
      <c r="A650" s="98"/>
      <c r="B650" s="99"/>
      <c r="L650" s="98"/>
      <c r="M650" s="99"/>
    </row>
    <row r="651" spans="1:13" x14ac:dyDescent="0.15">
      <c r="A651" s="98"/>
      <c r="B651" s="99"/>
      <c r="L651" s="98"/>
      <c r="M651" s="99"/>
    </row>
    <row r="652" spans="1:13" x14ac:dyDescent="0.15">
      <c r="A652" s="98"/>
      <c r="B652" s="99"/>
      <c r="L652" s="98"/>
      <c r="M652" s="99"/>
    </row>
    <row r="653" spans="1:13" x14ac:dyDescent="0.15">
      <c r="A653" s="98"/>
      <c r="B653" s="99"/>
      <c r="L653" s="98"/>
      <c r="M653" s="99"/>
    </row>
    <row r="654" spans="1:13" x14ac:dyDescent="0.15">
      <c r="A654" s="98"/>
      <c r="B654" s="99"/>
      <c r="L654" s="98"/>
      <c r="M654" s="99"/>
    </row>
    <row r="655" spans="1:13" x14ac:dyDescent="0.15">
      <c r="A655" s="98"/>
      <c r="B655" s="99"/>
      <c r="L655" s="98"/>
      <c r="M655" s="99"/>
    </row>
    <row r="656" spans="1:13" x14ac:dyDescent="0.15">
      <c r="A656" s="98"/>
      <c r="B656" s="99"/>
      <c r="L656" s="98"/>
      <c r="M656" s="99"/>
    </row>
    <row r="657" spans="1:13" x14ac:dyDescent="0.15">
      <c r="A657" s="98"/>
      <c r="B657" s="99"/>
      <c r="L657" s="98"/>
      <c r="M657" s="99"/>
    </row>
    <row r="658" spans="1:13" x14ac:dyDescent="0.15">
      <c r="A658" s="98"/>
      <c r="B658" s="99"/>
      <c r="L658" s="98"/>
      <c r="M658" s="99"/>
    </row>
    <row r="659" spans="1:13" x14ac:dyDescent="0.15">
      <c r="A659" s="98"/>
      <c r="B659" s="99"/>
      <c r="L659" s="98"/>
      <c r="M659" s="99"/>
    </row>
    <row r="660" spans="1:13" x14ac:dyDescent="0.15">
      <c r="A660" s="98"/>
      <c r="B660" s="99"/>
      <c r="L660" s="98"/>
      <c r="M660" s="99"/>
    </row>
    <row r="661" spans="1:13" x14ac:dyDescent="0.15">
      <c r="A661" s="98"/>
      <c r="B661" s="99"/>
      <c r="L661" s="98"/>
      <c r="M661" s="99"/>
    </row>
    <row r="662" spans="1:13" x14ac:dyDescent="0.15">
      <c r="A662" s="98"/>
      <c r="B662" s="99"/>
      <c r="L662" s="98"/>
      <c r="M662" s="99"/>
    </row>
    <row r="663" spans="1:13" x14ac:dyDescent="0.15">
      <c r="A663" s="98"/>
      <c r="B663" s="99"/>
      <c r="L663" s="98"/>
      <c r="M663" s="99"/>
    </row>
    <row r="664" spans="1:13" x14ac:dyDescent="0.15">
      <c r="A664" s="98"/>
      <c r="B664" s="99"/>
      <c r="L664" s="98"/>
      <c r="M664" s="99"/>
    </row>
    <row r="665" spans="1:13" x14ac:dyDescent="0.15">
      <c r="A665" s="98"/>
      <c r="B665" s="99"/>
      <c r="L665" s="98"/>
      <c r="M665" s="99"/>
    </row>
    <row r="666" spans="1:13" x14ac:dyDescent="0.15">
      <c r="A666" s="98"/>
      <c r="B666" s="99"/>
      <c r="L666" s="98"/>
      <c r="M666" s="99"/>
    </row>
    <row r="667" spans="1:13" x14ac:dyDescent="0.15">
      <c r="A667" s="98"/>
      <c r="B667" s="99"/>
      <c r="L667" s="98"/>
      <c r="M667" s="99"/>
    </row>
    <row r="668" spans="1:13" x14ac:dyDescent="0.15">
      <c r="A668" s="98"/>
      <c r="B668" s="99"/>
      <c r="L668" s="98"/>
      <c r="M668" s="99"/>
    </row>
    <row r="669" spans="1:13" x14ac:dyDescent="0.15">
      <c r="A669" s="98"/>
      <c r="B669" s="99"/>
      <c r="L669" s="98"/>
      <c r="M669" s="99"/>
    </row>
    <row r="670" spans="1:13" x14ac:dyDescent="0.15">
      <c r="A670" s="98"/>
      <c r="B670" s="99"/>
      <c r="L670" s="98"/>
      <c r="M670" s="99"/>
    </row>
    <row r="671" spans="1:13" x14ac:dyDescent="0.15">
      <c r="A671" s="98"/>
      <c r="B671" s="99"/>
      <c r="L671" s="98"/>
      <c r="M671" s="99"/>
    </row>
    <row r="672" spans="1:13" x14ac:dyDescent="0.15">
      <c r="A672" s="98"/>
      <c r="B672" s="99"/>
      <c r="L672" s="98"/>
      <c r="M672" s="99"/>
    </row>
    <row r="673" spans="1:13" x14ac:dyDescent="0.15">
      <c r="A673" s="98"/>
      <c r="B673" s="99"/>
      <c r="L673" s="98"/>
      <c r="M673" s="99"/>
    </row>
    <row r="674" spans="1:13" x14ac:dyDescent="0.15">
      <c r="A674" s="98"/>
      <c r="B674" s="99"/>
      <c r="L674" s="98"/>
      <c r="M674" s="99"/>
    </row>
    <row r="675" spans="1:13" x14ac:dyDescent="0.15">
      <c r="A675" s="98"/>
      <c r="B675" s="99"/>
      <c r="L675" s="98"/>
      <c r="M675" s="99"/>
    </row>
    <row r="676" spans="1:13" x14ac:dyDescent="0.15">
      <c r="A676" s="98"/>
      <c r="B676" s="99"/>
      <c r="L676" s="98"/>
      <c r="M676" s="99"/>
    </row>
    <row r="677" spans="1:13" x14ac:dyDescent="0.15">
      <c r="A677" s="98"/>
      <c r="B677" s="99"/>
      <c r="L677" s="98"/>
      <c r="M677" s="99"/>
    </row>
    <row r="678" spans="1:13" x14ac:dyDescent="0.15">
      <c r="A678" s="98"/>
      <c r="B678" s="99"/>
      <c r="L678" s="98"/>
      <c r="M678" s="99"/>
    </row>
    <row r="679" spans="1:13" x14ac:dyDescent="0.15">
      <c r="A679" s="98"/>
      <c r="B679" s="99"/>
      <c r="L679" s="98"/>
      <c r="M679" s="99"/>
    </row>
    <row r="680" spans="1:13" x14ac:dyDescent="0.15">
      <c r="A680" s="98"/>
      <c r="B680" s="99"/>
      <c r="L680" s="98"/>
      <c r="M680" s="99"/>
    </row>
    <row r="681" spans="1:13" x14ac:dyDescent="0.15">
      <c r="A681" s="98"/>
      <c r="B681" s="99"/>
      <c r="L681" s="98"/>
      <c r="M681" s="99"/>
    </row>
    <row r="682" spans="1:13" x14ac:dyDescent="0.15">
      <c r="A682" s="98"/>
      <c r="B682" s="99"/>
      <c r="L682" s="98"/>
      <c r="M682" s="99"/>
    </row>
    <row r="683" spans="1:13" x14ac:dyDescent="0.15">
      <c r="A683" s="98"/>
      <c r="B683" s="99"/>
      <c r="L683" s="98"/>
      <c r="M683" s="99"/>
    </row>
    <row r="684" spans="1:13" x14ac:dyDescent="0.15">
      <c r="A684" s="98"/>
      <c r="B684" s="99"/>
      <c r="L684" s="98"/>
      <c r="M684" s="99"/>
    </row>
    <row r="685" spans="1:13" x14ac:dyDescent="0.15">
      <c r="A685" s="98"/>
      <c r="B685" s="99"/>
      <c r="L685" s="98"/>
      <c r="M685" s="99"/>
    </row>
    <row r="686" spans="1:13" x14ac:dyDescent="0.15">
      <c r="A686" s="98"/>
      <c r="B686" s="99"/>
      <c r="L686" s="98"/>
      <c r="M686" s="99"/>
    </row>
    <row r="687" spans="1:13" x14ac:dyDescent="0.15">
      <c r="A687" s="98"/>
      <c r="B687" s="99"/>
      <c r="L687" s="98"/>
      <c r="M687" s="99"/>
    </row>
    <row r="688" spans="1:13" x14ac:dyDescent="0.15">
      <c r="A688" s="98"/>
      <c r="B688" s="99"/>
      <c r="L688" s="98"/>
      <c r="M688" s="99"/>
    </row>
    <row r="689" spans="1:13" x14ac:dyDescent="0.15">
      <c r="A689" s="98"/>
      <c r="B689" s="99"/>
      <c r="L689" s="98"/>
      <c r="M689" s="99"/>
    </row>
    <row r="690" spans="1:13" x14ac:dyDescent="0.15">
      <c r="A690" s="98"/>
      <c r="B690" s="99"/>
      <c r="L690" s="98"/>
      <c r="M690" s="99"/>
    </row>
    <row r="691" spans="1:13" x14ac:dyDescent="0.15">
      <c r="A691" s="98"/>
      <c r="B691" s="99"/>
      <c r="L691" s="98"/>
      <c r="M691" s="99"/>
    </row>
    <row r="692" spans="1:13" x14ac:dyDescent="0.15">
      <c r="A692" s="98"/>
      <c r="B692" s="99"/>
      <c r="L692" s="98"/>
      <c r="M692" s="99"/>
    </row>
    <row r="693" spans="1:13" x14ac:dyDescent="0.15">
      <c r="A693" s="98"/>
      <c r="B693" s="99"/>
      <c r="L693" s="98"/>
      <c r="M693" s="99"/>
    </row>
    <row r="694" spans="1:13" x14ac:dyDescent="0.15">
      <c r="A694" s="98"/>
      <c r="B694" s="99"/>
      <c r="L694" s="98"/>
      <c r="M694" s="99"/>
    </row>
    <row r="695" spans="1:13" x14ac:dyDescent="0.15">
      <c r="A695" s="98"/>
      <c r="B695" s="99"/>
      <c r="L695" s="98"/>
      <c r="M695" s="99"/>
    </row>
    <row r="696" spans="1:13" x14ac:dyDescent="0.15">
      <c r="A696" s="98"/>
      <c r="B696" s="99"/>
      <c r="L696" s="98"/>
      <c r="M696" s="99"/>
    </row>
    <row r="697" spans="1:13" x14ac:dyDescent="0.15">
      <c r="A697" s="98"/>
      <c r="B697" s="99"/>
      <c r="L697" s="98"/>
      <c r="M697" s="99"/>
    </row>
    <row r="698" spans="1:13" x14ac:dyDescent="0.15">
      <c r="A698" s="98"/>
      <c r="B698" s="99"/>
      <c r="L698" s="98"/>
      <c r="M698" s="99"/>
    </row>
    <row r="699" spans="1:13" x14ac:dyDescent="0.15">
      <c r="A699" s="98"/>
      <c r="B699" s="99"/>
      <c r="L699" s="98"/>
      <c r="M699" s="99"/>
    </row>
    <row r="700" spans="1:13" x14ac:dyDescent="0.15">
      <c r="A700" s="98"/>
      <c r="B700" s="99"/>
      <c r="L700" s="98"/>
      <c r="M700" s="99"/>
    </row>
    <row r="701" spans="1:13" x14ac:dyDescent="0.15">
      <c r="A701" s="98"/>
      <c r="B701" s="99"/>
      <c r="L701" s="98"/>
      <c r="M701" s="99"/>
    </row>
    <row r="702" spans="1:13" x14ac:dyDescent="0.15">
      <c r="A702" s="98"/>
      <c r="B702" s="99"/>
      <c r="L702" s="98"/>
      <c r="M702" s="99"/>
    </row>
    <row r="703" spans="1:13" x14ac:dyDescent="0.15">
      <c r="A703" s="98"/>
      <c r="B703" s="99"/>
      <c r="L703" s="98"/>
      <c r="M703" s="99"/>
    </row>
    <row r="704" spans="1:13" x14ac:dyDescent="0.15">
      <c r="A704" s="98"/>
      <c r="B704" s="99"/>
      <c r="L704" s="98"/>
      <c r="M704" s="99"/>
    </row>
    <row r="705" spans="1:13" x14ac:dyDescent="0.15">
      <c r="A705" s="98"/>
      <c r="B705" s="99"/>
      <c r="L705" s="98"/>
      <c r="M705" s="99"/>
    </row>
    <row r="706" spans="1:13" x14ac:dyDescent="0.15">
      <c r="A706" s="98"/>
      <c r="B706" s="99"/>
      <c r="L706" s="98"/>
      <c r="M706" s="99"/>
    </row>
    <row r="707" spans="1:13" x14ac:dyDescent="0.15">
      <c r="A707" s="98"/>
      <c r="B707" s="99"/>
      <c r="L707" s="98"/>
      <c r="M707" s="99"/>
    </row>
    <row r="708" spans="1:13" x14ac:dyDescent="0.15">
      <c r="A708" s="98"/>
      <c r="B708" s="99"/>
      <c r="L708" s="98"/>
      <c r="M708" s="99"/>
    </row>
    <row r="709" spans="1:13" x14ac:dyDescent="0.15">
      <c r="A709" s="98"/>
      <c r="B709" s="99"/>
      <c r="L709" s="98"/>
      <c r="M709" s="99"/>
    </row>
    <row r="710" spans="1:13" x14ac:dyDescent="0.15">
      <c r="A710" s="98"/>
      <c r="B710" s="99"/>
      <c r="L710" s="98"/>
      <c r="M710" s="99"/>
    </row>
    <row r="711" spans="1:13" x14ac:dyDescent="0.15">
      <c r="A711" s="98"/>
      <c r="B711" s="99"/>
      <c r="L711" s="98"/>
      <c r="M711" s="99"/>
    </row>
    <row r="712" spans="1:13" x14ac:dyDescent="0.15">
      <c r="A712" s="98"/>
      <c r="B712" s="99"/>
      <c r="L712" s="98"/>
      <c r="M712" s="99"/>
    </row>
    <row r="713" spans="1:13" x14ac:dyDescent="0.15">
      <c r="A713" s="98"/>
      <c r="B713" s="99"/>
      <c r="L713" s="98"/>
      <c r="M713" s="99"/>
    </row>
    <row r="714" spans="1:13" x14ac:dyDescent="0.15">
      <c r="A714" s="98"/>
      <c r="B714" s="99"/>
      <c r="L714" s="98"/>
      <c r="M714" s="99"/>
    </row>
    <row r="715" spans="1:13" x14ac:dyDescent="0.15">
      <c r="A715" s="98"/>
      <c r="B715" s="99"/>
      <c r="L715" s="98"/>
      <c r="M715" s="99"/>
    </row>
    <row r="716" spans="1:13" x14ac:dyDescent="0.15">
      <c r="A716" s="98"/>
      <c r="B716" s="99"/>
      <c r="L716" s="98"/>
      <c r="M716" s="99"/>
    </row>
    <row r="717" spans="1:13" x14ac:dyDescent="0.15">
      <c r="A717" s="98"/>
      <c r="B717" s="99"/>
      <c r="L717" s="98"/>
      <c r="M717" s="99"/>
    </row>
    <row r="718" spans="1:13" x14ac:dyDescent="0.15">
      <c r="A718" s="98"/>
      <c r="B718" s="99"/>
      <c r="L718" s="98"/>
      <c r="M718" s="99"/>
    </row>
    <row r="719" spans="1:13" x14ac:dyDescent="0.15">
      <c r="A719" s="98"/>
      <c r="B719" s="99"/>
      <c r="L719" s="98"/>
      <c r="M719" s="99"/>
    </row>
    <row r="720" spans="1:13" x14ac:dyDescent="0.15">
      <c r="A720" s="98"/>
      <c r="B720" s="99"/>
      <c r="L720" s="98"/>
      <c r="M720" s="99"/>
    </row>
    <row r="721" spans="1:13" x14ac:dyDescent="0.15">
      <c r="A721" s="98"/>
      <c r="B721" s="99"/>
      <c r="L721" s="98"/>
      <c r="M721" s="99"/>
    </row>
    <row r="722" spans="1:13" x14ac:dyDescent="0.15">
      <c r="A722" s="98"/>
      <c r="B722" s="99"/>
      <c r="L722" s="98"/>
      <c r="M722" s="99"/>
    </row>
    <row r="723" spans="1:13" x14ac:dyDescent="0.15">
      <c r="A723" s="98"/>
      <c r="B723" s="99"/>
      <c r="L723" s="98"/>
      <c r="M723" s="99"/>
    </row>
    <row r="724" spans="1:13" x14ac:dyDescent="0.15">
      <c r="A724" s="98"/>
      <c r="B724" s="99"/>
      <c r="L724" s="98"/>
      <c r="M724" s="99"/>
    </row>
    <row r="725" spans="1:13" x14ac:dyDescent="0.15">
      <c r="A725" s="98"/>
      <c r="B725" s="99"/>
      <c r="L725" s="98"/>
      <c r="M725" s="99"/>
    </row>
    <row r="726" spans="1:13" x14ac:dyDescent="0.15">
      <c r="A726" s="98"/>
      <c r="B726" s="99"/>
      <c r="L726" s="98"/>
      <c r="M726" s="99"/>
    </row>
    <row r="727" spans="1:13" x14ac:dyDescent="0.15">
      <c r="A727" s="98"/>
      <c r="B727" s="99"/>
      <c r="L727" s="98"/>
      <c r="M727" s="99"/>
    </row>
    <row r="728" spans="1:13" x14ac:dyDescent="0.15">
      <c r="A728" s="98"/>
      <c r="B728" s="99"/>
      <c r="L728" s="98"/>
      <c r="M728" s="99"/>
    </row>
    <row r="729" spans="1:13" x14ac:dyDescent="0.15">
      <c r="A729" s="98"/>
      <c r="B729" s="99"/>
      <c r="L729" s="98"/>
      <c r="M729" s="99"/>
    </row>
    <row r="730" spans="1:13" x14ac:dyDescent="0.15">
      <c r="A730" s="98"/>
      <c r="B730" s="99"/>
      <c r="L730" s="98"/>
      <c r="M730" s="99"/>
    </row>
    <row r="731" spans="1:13" x14ac:dyDescent="0.15">
      <c r="A731" s="98"/>
      <c r="B731" s="99"/>
      <c r="L731" s="98"/>
      <c r="M731" s="99"/>
    </row>
    <row r="732" spans="1:13" x14ac:dyDescent="0.15">
      <c r="A732" s="98"/>
      <c r="B732" s="99"/>
      <c r="L732" s="98"/>
      <c r="M732" s="99"/>
    </row>
    <row r="733" spans="1:13" x14ac:dyDescent="0.15">
      <c r="A733" s="98"/>
      <c r="B733" s="99"/>
      <c r="L733" s="98"/>
      <c r="M733" s="99"/>
    </row>
    <row r="734" spans="1:13" x14ac:dyDescent="0.15">
      <c r="A734" s="98"/>
      <c r="B734" s="99"/>
      <c r="L734" s="98"/>
      <c r="M734" s="99"/>
    </row>
    <row r="735" spans="1:13" x14ac:dyDescent="0.15">
      <c r="A735" s="98"/>
      <c r="B735" s="99"/>
      <c r="L735" s="98"/>
      <c r="M735" s="99"/>
    </row>
    <row r="736" spans="1:13" x14ac:dyDescent="0.15">
      <c r="A736" s="98"/>
      <c r="B736" s="99"/>
      <c r="L736" s="98"/>
      <c r="M736" s="99"/>
    </row>
    <row r="737" spans="1:13" x14ac:dyDescent="0.15">
      <c r="A737" s="98"/>
      <c r="B737" s="99"/>
      <c r="L737" s="98"/>
      <c r="M737" s="99"/>
    </row>
    <row r="738" spans="1:13" x14ac:dyDescent="0.15">
      <c r="A738" s="98"/>
      <c r="B738" s="99"/>
      <c r="L738" s="98"/>
      <c r="M738" s="99"/>
    </row>
    <row r="739" spans="1:13" x14ac:dyDescent="0.15">
      <c r="A739" s="98"/>
      <c r="B739" s="99"/>
      <c r="L739" s="98"/>
      <c r="M739" s="99"/>
    </row>
    <row r="740" spans="1:13" x14ac:dyDescent="0.15">
      <c r="A740" s="98"/>
      <c r="B740" s="99"/>
      <c r="L740" s="98"/>
      <c r="M740" s="99"/>
    </row>
    <row r="741" spans="1:13" x14ac:dyDescent="0.15">
      <c r="A741" s="98"/>
      <c r="B741" s="99"/>
      <c r="L741" s="98"/>
      <c r="M741" s="99"/>
    </row>
    <row r="742" spans="1:13" x14ac:dyDescent="0.15">
      <c r="A742" s="98"/>
      <c r="B742" s="99"/>
      <c r="L742" s="98"/>
      <c r="M742" s="99"/>
    </row>
    <row r="743" spans="1:13" x14ac:dyDescent="0.15">
      <c r="A743" s="98"/>
      <c r="B743" s="99"/>
      <c r="L743" s="98"/>
      <c r="M743" s="99"/>
    </row>
    <row r="744" spans="1:13" x14ac:dyDescent="0.15">
      <c r="A744" s="98"/>
      <c r="B744" s="99"/>
      <c r="L744" s="98"/>
      <c r="M744" s="99"/>
    </row>
    <row r="745" spans="1:13" x14ac:dyDescent="0.15">
      <c r="A745" s="98"/>
      <c r="B745" s="99"/>
      <c r="L745" s="98"/>
      <c r="M745" s="99"/>
    </row>
    <row r="746" spans="1:13" x14ac:dyDescent="0.15">
      <c r="A746" s="98"/>
      <c r="B746" s="99"/>
      <c r="L746" s="98"/>
      <c r="M746" s="99"/>
    </row>
    <row r="747" spans="1:13" x14ac:dyDescent="0.15">
      <c r="A747" s="98"/>
      <c r="B747" s="99"/>
      <c r="L747" s="98"/>
      <c r="M747" s="99"/>
    </row>
    <row r="748" spans="1:13" x14ac:dyDescent="0.15">
      <c r="A748" s="98"/>
      <c r="B748" s="99"/>
      <c r="L748" s="98"/>
      <c r="M748" s="99"/>
    </row>
    <row r="749" spans="1:13" x14ac:dyDescent="0.15">
      <c r="A749" s="98"/>
      <c r="B749" s="99"/>
      <c r="L749" s="98"/>
      <c r="M749" s="99"/>
    </row>
    <row r="750" spans="1:13" x14ac:dyDescent="0.15">
      <c r="A750" s="98"/>
      <c r="B750" s="99"/>
      <c r="L750" s="98"/>
      <c r="M750" s="99"/>
    </row>
    <row r="751" spans="1:13" x14ac:dyDescent="0.15">
      <c r="A751" s="98"/>
      <c r="B751" s="99"/>
      <c r="L751" s="98"/>
      <c r="M751" s="99"/>
    </row>
    <row r="752" spans="1:13" x14ac:dyDescent="0.15">
      <c r="A752" s="98"/>
      <c r="B752" s="99"/>
      <c r="L752" s="98"/>
      <c r="M752" s="99"/>
    </row>
    <row r="753" spans="1:13" x14ac:dyDescent="0.15">
      <c r="A753" s="98"/>
      <c r="B753" s="99"/>
      <c r="L753" s="98"/>
      <c r="M753" s="99"/>
    </row>
    <row r="754" spans="1:13" x14ac:dyDescent="0.15">
      <c r="A754" s="98"/>
      <c r="B754" s="99"/>
      <c r="L754" s="98"/>
      <c r="M754" s="99"/>
    </row>
    <row r="755" spans="1:13" x14ac:dyDescent="0.15">
      <c r="A755" s="98"/>
      <c r="B755" s="99"/>
      <c r="L755" s="98"/>
      <c r="M755" s="99"/>
    </row>
    <row r="756" spans="1:13" x14ac:dyDescent="0.15">
      <c r="A756" s="98"/>
      <c r="B756" s="99"/>
      <c r="L756" s="98"/>
      <c r="M756" s="99"/>
    </row>
    <row r="757" spans="1:13" x14ac:dyDescent="0.15">
      <c r="A757" s="98"/>
      <c r="B757" s="99"/>
      <c r="L757" s="98"/>
      <c r="M757" s="99"/>
    </row>
    <row r="758" spans="1:13" x14ac:dyDescent="0.15">
      <c r="A758" s="98"/>
      <c r="B758" s="99"/>
      <c r="L758" s="98"/>
      <c r="M758" s="99"/>
    </row>
    <row r="759" spans="1:13" x14ac:dyDescent="0.15">
      <c r="A759" s="98"/>
      <c r="B759" s="99"/>
      <c r="L759" s="98"/>
      <c r="M759" s="99"/>
    </row>
    <row r="760" spans="1:13" x14ac:dyDescent="0.15">
      <c r="A760" s="98"/>
      <c r="B760" s="99"/>
      <c r="L760" s="98"/>
      <c r="M760" s="99"/>
    </row>
    <row r="761" spans="1:13" x14ac:dyDescent="0.15">
      <c r="A761" s="98"/>
      <c r="B761" s="99"/>
      <c r="L761" s="98"/>
      <c r="M761" s="99"/>
    </row>
    <row r="762" spans="1:13" x14ac:dyDescent="0.15">
      <c r="A762" s="98"/>
      <c r="B762" s="99"/>
      <c r="L762" s="98"/>
      <c r="M762" s="99"/>
    </row>
    <row r="763" spans="1:13" x14ac:dyDescent="0.15">
      <c r="A763" s="98"/>
      <c r="B763" s="99"/>
      <c r="L763" s="98"/>
      <c r="M763" s="99"/>
    </row>
    <row r="764" spans="1:13" x14ac:dyDescent="0.15">
      <c r="A764" s="98"/>
      <c r="B764" s="99"/>
      <c r="L764" s="98"/>
      <c r="M764" s="99"/>
    </row>
    <row r="765" spans="1:13" x14ac:dyDescent="0.15">
      <c r="A765" s="98"/>
      <c r="B765" s="99"/>
      <c r="L765" s="98"/>
      <c r="M765" s="99"/>
    </row>
    <row r="766" spans="1:13" x14ac:dyDescent="0.15">
      <c r="A766" s="98"/>
      <c r="B766" s="99"/>
      <c r="L766" s="98"/>
      <c r="M766" s="99"/>
    </row>
    <row r="767" spans="1:13" x14ac:dyDescent="0.15">
      <c r="A767" s="98"/>
      <c r="B767" s="99"/>
      <c r="L767" s="98"/>
      <c r="M767" s="99"/>
    </row>
    <row r="768" spans="1:13" x14ac:dyDescent="0.15">
      <c r="A768" s="98"/>
      <c r="B768" s="99"/>
      <c r="L768" s="98"/>
      <c r="M768" s="99"/>
    </row>
    <row r="769" spans="1:13" x14ac:dyDescent="0.15">
      <c r="A769" s="98"/>
      <c r="B769" s="99"/>
      <c r="L769" s="98"/>
      <c r="M769" s="99"/>
    </row>
    <row r="770" spans="1:13" x14ac:dyDescent="0.15">
      <c r="A770" s="98"/>
      <c r="B770" s="99"/>
      <c r="L770" s="98"/>
      <c r="M770" s="99"/>
    </row>
    <row r="771" spans="1:13" x14ac:dyDescent="0.15">
      <c r="A771" s="98"/>
      <c r="B771" s="99"/>
      <c r="L771" s="98"/>
      <c r="M771" s="99"/>
    </row>
    <row r="772" spans="1:13" x14ac:dyDescent="0.15">
      <c r="A772" s="98"/>
      <c r="B772" s="99"/>
      <c r="L772" s="98"/>
      <c r="M772" s="99"/>
    </row>
    <row r="773" spans="1:13" x14ac:dyDescent="0.15">
      <c r="A773" s="98"/>
      <c r="B773" s="99"/>
      <c r="L773" s="98"/>
      <c r="M773" s="99"/>
    </row>
    <row r="774" spans="1:13" x14ac:dyDescent="0.15">
      <c r="A774" s="98"/>
      <c r="B774" s="99"/>
      <c r="L774" s="98"/>
      <c r="M774" s="99"/>
    </row>
    <row r="775" spans="1:13" x14ac:dyDescent="0.15">
      <c r="A775" s="98"/>
      <c r="B775" s="99"/>
      <c r="L775" s="98"/>
      <c r="M775" s="99"/>
    </row>
    <row r="776" spans="1:13" x14ac:dyDescent="0.15">
      <c r="A776" s="98"/>
      <c r="B776" s="99"/>
      <c r="L776" s="98"/>
      <c r="M776" s="99"/>
    </row>
    <row r="777" spans="1:13" x14ac:dyDescent="0.15">
      <c r="A777" s="98"/>
      <c r="B777" s="99"/>
      <c r="L777" s="98"/>
      <c r="M777" s="99"/>
    </row>
    <row r="778" spans="1:13" x14ac:dyDescent="0.15">
      <c r="A778" s="98"/>
      <c r="B778" s="99"/>
      <c r="L778" s="98"/>
      <c r="M778" s="99"/>
    </row>
    <row r="779" spans="1:13" x14ac:dyDescent="0.15">
      <c r="A779" s="98"/>
      <c r="B779" s="99"/>
      <c r="L779" s="98"/>
      <c r="M779" s="99"/>
    </row>
    <row r="780" spans="1:13" x14ac:dyDescent="0.15">
      <c r="A780" s="98"/>
      <c r="B780" s="99"/>
      <c r="L780" s="98"/>
      <c r="M780" s="99"/>
    </row>
    <row r="781" spans="1:13" x14ac:dyDescent="0.15">
      <c r="A781" s="98"/>
      <c r="B781" s="99"/>
      <c r="L781" s="98"/>
      <c r="M781" s="99"/>
    </row>
    <row r="782" spans="1:13" x14ac:dyDescent="0.15">
      <c r="A782" s="98"/>
      <c r="B782" s="99"/>
      <c r="L782" s="98"/>
      <c r="M782" s="99"/>
    </row>
    <row r="783" spans="1:13" x14ac:dyDescent="0.15">
      <c r="A783" s="98"/>
      <c r="B783" s="99"/>
      <c r="L783" s="98"/>
      <c r="M783" s="99"/>
    </row>
    <row r="784" spans="1:13" x14ac:dyDescent="0.15">
      <c r="A784" s="98"/>
      <c r="B784" s="99"/>
      <c r="L784" s="98"/>
      <c r="M784" s="99"/>
    </row>
    <row r="785" spans="1:13" x14ac:dyDescent="0.15">
      <c r="A785" s="98"/>
      <c r="B785" s="99"/>
      <c r="L785" s="98"/>
      <c r="M785" s="99"/>
    </row>
    <row r="786" spans="1:13" x14ac:dyDescent="0.15">
      <c r="A786" s="98"/>
      <c r="B786" s="99"/>
      <c r="L786" s="98"/>
      <c r="M786" s="99"/>
    </row>
    <row r="787" spans="1:13" x14ac:dyDescent="0.15">
      <c r="A787" s="98"/>
      <c r="B787" s="99"/>
      <c r="L787" s="98"/>
      <c r="M787" s="99"/>
    </row>
    <row r="788" spans="1:13" x14ac:dyDescent="0.15">
      <c r="A788" s="98"/>
      <c r="B788" s="99"/>
      <c r="L788" s="98"/>
      <c r="M788" s="99"/>
    </row>
    <row r="789" spans="1:13" x14ac:dyDescent="0.15">
      <c r="A789" s="98"/>
      <c r="B789" s="99"/>
      <c r="L789" s="98"/>
      <c r="M789" s="99"/>
    </row>
    <row r="790" spans="1:13" x14ac:dyDescent="0.15">
      <c r="A790" s="98"/>
      <c r="B790" s="99"/>
      <c r="L790" s="98"/>
      <c r="M790" s="99"/>
    </row>
    <row r="791" spans="1:13" x14ac:dyDescent="0.15">
      <c r="A791" s="98"/>
      <c r="B791" s="99"/>
      <c r="L791" s="98"/>
      <c r="M791" s="99"/>
    </row>
    <row r="792" spans="1:13" x14ac:dyDescent="0.15">
      <c r="A792" s="98"/>
      <c r="B792" s="99"/>
      <c r="L792" s="98"/>
      <c r="M792" s="99"/>
    </row>
    <row r="793" spans="1:13" x14ac:dyDescent="0.15">
      <c r="A793" s="98"/>
      <c r="B793" s="99"/>
      <c r="L793" s="98"/>
      <c r="M793" s="99"/>
    </row>
    <row r="794" spans="1:13" x14ac:dyDescent="0.15">
      <c r="A794" s="98"/>
      <c r="B794" s="99"/>
      <c r="L794" s="98"/>
      <c r="M794" s="99"/>
    </row>
    <row r="795" spans="1:13" x14ac:dyDescent="0.15">
      <c r="A795" s="98"/>
      <c r="B795" s="99"/>
      <c r="L795" s="98"/>
      <c r="M795" s="99"/>
    </row>
    <row r="796" spans="1:13" x14ac:dyDescent="0.15">
      <c r="A796" s="98"/>
      <c r="B796" s="99"/>
      <c r="L796" s="98"/>
      <c r="M796" s="99"/>
    </row>
    <row r="797" spans="1:13" x14ac:dyDescent="0.15">
      <c r="A797" s="98"/>
      <c r="B797" s="99"/>
      <c r="L797" s="98"/>
      <c r="M797" s="99"/>
    </row>
    <row r="798" spans="1:13" x14ac:dyDescent="0.15">
      <c r="A798" s="98"/>
      <c r="B798" s="99"/>
      <c r="L798" s="98"/>
      <c r="M798" s="99"/>
    </row>
    <row r="799" spans="1:13" x14ac:dyDescent="0.15">
      <c r="A799" s="98"/>
      <c r="B799" s="99"/>
      <c r="L799" s="98"/>
      <c r="M799" s="99"/>
    </row>
    <row r="800" spans="1:13" x14ac:dyDescent="0.15">
      <c r="A800" s="98"/>
      <c r="B800" s="99"/>
      <c r="L800" s="98"/>
      <c r="M800" s="99"/>
    </row>
    <row r="801" spans="1:13" x14ac:dyDescent="0.15">
      <c r="A801" s="98"/>
      <c r="B801" s="99"/>
      <c r="L801" s="98"/>
      <c r="M801" s="99"/>
    </row>
    <row r="802" spans="1:13" x14ac:dyDescent="0.15">
      <c r="A802" s="98"/>
      <c r="B802" s="99"/>
      <c r="L802" s="98"/>
      <c r="M802" s="99"/>
    </row>
    <row r="803" spans="1:13" x14ac:dyDescent="0.15">
      <c r="A803" s="98"/>
      <c r="B803" s="99"/>
      <c r="L803" s="98"/>
      <c r="M803" s="99"/>
    </row>
    <row r="804" spans="1:13" x14ac:dyDescent="0.15">
      <c r="A804" s="98"/>
      <c r="B804" s="99"/>
      <c r="L804" s="98"/>
      <c r="M804" s="99"/>
    </row>
    <row r="805" spans="1:13" x14ac:dyDescent="0.15">
      <c r="A805" s="98"/>
      <c r="B805" s="99"/>
      <c r="L805" s="98"/>
      <c r="M805" s="99"/>
    </row>
    <row r="806" spans="1:13" x14ac:dyDescent="0.15">
      <c r="A806" s="98"/>
      <c r="B806" s="99"/>
      <c r="L806" s="98"/>
      <c r="M806" s="99"/>
    </row>
    <row r="807" spans="1:13" x14ac:dyDescent="0.15">
      <c r="A807" s="98"/>
      <c r="B807" s="99"/>
      <c r="L807" s="98"/>
      <c r="M807" s="99"/>
    </row>
    <row r="808" spans="1:13" x14ac:dyDescent="0.15">
      <c r="A808" s="98"/>
      <c r="B808" s="99"/>
      <c r="L808" s="98"/>
      <c r="M808" s="99"/>
    </row>
    <row r="809" spans="1:13" x14ac:dyDescent="0.15">
      <c r="A809" s="98"/>
      <c r="B809" s="99"/>
      <c r="L809" s="98"/>
      <c r="M809" s="99"/>
    </row>
    <row r="810" spans="1:13" x14ac:dyDescent="0.15">
      <c r="A810" s="98"/>
      <c r="B810" s="99"/>
      <c r="L810" s="98"/>
      <c r="M810" s="99"/>
    </row>
    <row r="811" spans="1:13" x14ac:dyDescent="0.15">
      <c r="A811" s="98"/>
      <c r="B811" s="99"/>
      <c r="L811" s="98"/>
      <c r="M811" s="99"/>
    </row>
    <row r="812" spans="1:13" x14ac:dyDescent="0.15">
      <c r="A812" s="98"/>
      <c r="B812" s="99"/>
      <c r="L812" s="98"/>
      <c r="M812" s="99"/>
    </row>
    <row r="813" spans="1:13" x14ac:dyDescent="0.15">
      <c r="A813" s="98"/>
      <c r="B813" s="99"/>
      <c r="L813" s="98"/>
      <c r="M813" s="99"/>
    </row>
    <row r="814" spans="1:13" x14ac:dyDescent="0.15">
      <c r="A814" s="98"/>
      <c r="B814" s="99"/>
      <c r="L814" s="98"/>
      <c r="M814" s="99"/>
    </row>
    <row r="815" spans="1:13" x14ac:dyDescent="0.15">
      <c r="A815" s="98"/>
      <c r="B815" s="99"/>
      <c r="L815" s="98"/>
      <c r="M815" s="99"/>
    </row>
    <row r="816" spans="1:13" x14ac:dyDescent="0.15">
      <c r="A816" s="98"/>
      <c r="B816" s="99"/>
      <c r="L816" s="98"/>
      <c r="M816" s="99"/>
    </row>
    <row r="817" spans="1:13" x14ac:dyDescent="0.15">
      <c r="A817" s="98"/>
      <c r="B817" s="99"/>
      <c r="L817" s="98"/>
      <c r="M817" s="99"/>
    </row>
    <row r="818" spans="1:13" x14ac:dyDescent="0.15">
      <c r="A818" s="98"/>
      <c r="B818" s="99"/>
      <c r="L818" s="98"/>
      <c r="M818" s="99"/>
    </row>
    <row r="819" spans="1:13" x14ac:dyDescent="0.15">
      <c r="A819" s="98"/>
      <c r="B819" s="99"/>
      <c r="L819" s="98"/>
      <c r="M819" s="99"/>
    </row>
    <row r="820" spans="1:13" x14ac:dyDescent="0.15">
      <c r="A820" s="98"/>
      <c r="B820" s="99"/>
      <c r="L820" s="98"/>
      <c r="M820" s="99"/>
    </row>
    <row r="821" spans="1:13" x14ac:dyDescent="0.15">
      <c r="A821" s="98"/>
      <c r="B821" s="99"/>
      <c r="L821" s="98"/>
      <c r="M821" s="99"/>
    </row>
    <row r="822" spans="1:13" x14ac:dyDescent="0.15">
      <c r="A822" s="98"/>
      <c r="B822" s="99"/>
      <c r="L822" s="98"/>
      <c r="M822" s="99"/>
    </row>
    <row r="823" spans="1:13" x14ac:dyDescent="0.15">
      <c r="A823" s="98"/>
      <c r="B823" s="99"/>
      <c r="L823" s="98"/>
      <c r="M823" s="99"/>
    </row>
    <row r="824" spans="1:13" x14ac:dyDescent="0.15">
      <c r="A824" s="98"/>
      <c r="B824" s="99"/>
      <c r="L824" s="98"/>
      <c r="M824" s="99"/>
    </row>
    <row r="825" spans="1:13" x14ac:dyDescent="0.15">
      <c r="A825" s="98"/>
      <c r="B825" s="99"/>
      <c r="L825" s="98"/>
      <c r="M825" s="99"/>
    </row>
    <row r="826" spans="1:13" x14ac:dyDescent="0.15">
      <c r="A826" s="98"/>
      <c r="B826" s="99"/>
      <c r="L826" s="98"/>
      <c r="M826" s="99"/>
    </row>
    <row r="827" spans="1:13" x14ac:dyDescent="0.15">
      <c r="A827" s="98"/>
      <c r="B827" s="99"/>
      <c r="L827" s="98"/>
      <c r="M827" s="99"/>
    </row>
    <row r="828" spans="1:13" x14ac:dyDescent="0.15">
      <c r="A828" s="98"/>
      <c r="B828" s="99"/>
      <c r="L828" s="98"/>
      <c r="M828" s="99"/>
    </row>
    <row r="829" spans="1:13" x14ac:dyDescent="0.15">
      <c r="A829" s="98"/>
      <c r="B829" s="99"/>
      <c r="L829" s="98"/>
      <c r="M829" s="99"/>
    </row>
    <row r="830" spans="1:13" x14ac:dyDescent="0.15">
      <c r="A830" s="98"/>
      <c r="B830" s="99"/>
      <c r="L830" s="98"/>
      <c r="M830" s="99"/>
    </row>
    <row r="831" spans="1:13" x14ac:dyDescent="0.15">
      <c r="A831" s="98"/>
      <c r="B831" s="99"/>
      <c r="L831" s="98"/>
      <c r="M831" s="99"/>
    </row>
    <row r="832" spans="1:13" x14ac:dyDescent="0.15">
      <c r="A832" s="98"/>
      <c r="B832" s="99"/>
      <c r="L832" s="98"/>
      <c r="M832" s="99"/>
    </row>
    <row r="833" spans="1:13" x14ac:dyDescent="0.15">
      <c r="A833" s="98"/>
      <c r="B833" s="99"/>
      <c r="L833" s="98"/>
      <c r="M833" s="99"/>
    </row>
    <row r="834" spans="1:13" x14ac:dyDescent="0.15">
      <c r="A834" s="98"/>
      <c r="B834" s="99"/>
      <c r="L834" s="98"/>
      <c r="M834" s="99"/>
    </row>
    <row r="835" spans="1:13" x14ac:dyDescent="0.15">
      <c r="A835" s="98"/>
      <c r="B835" s="99"/>
      <c r="L835" s="98"/>
      <c r="M835" s="99"/>
    </row>
    <row r="836" spans="1:13" x14ac:dyDescent="0.15">
      <c r="A836" s="98"/>
      <c r="B836" s="99"/>
      <c r="L836" s="98"/>
      <c r="M836" s="99"/>
    </row>
    <row r="837" spans="1:13" x14ac:dyDescent="0.15">
      <c r="A837" s="98"/>
      <c r="B837" s="99"/>
      <c r="L837" s="98"/>
      <c r="M837" s="99"/>
    </row>
    <row r="838" spans="1:13" x14ac:dyDescent="0.15">
      <c r="A838" s="98"/>
      <c r="B838" s="99"/>
      <c r="L838" s="98"/>
      <c r="M838" s="99"/>
    </row>
    <row r="839" spans="1:13" x14ac:dyDescent="0.15">
      <c r="A839" s="98"/>
      <c r="B839" s="99"/>
      <c r="L839" s="98"/>
      <c r="M839" s="99"/>
    </row>
    <row r="840" spans="1:13" x14ac:dyDescent="0.15">
      <c r="A840" s="98"/>
      <c r="B840" s="99"/>
      <c r="L840" s="98"/>
      <c r="M840" s="99"/>
    </row>
    <row r="841" spans="1:13" x14ac:dyDescent="0.15">
      <c r="A841" s="98"/>
      <c r="B841" s="99"/>
      <c r="L841" s="98"/>
      <c r="M841" s="99"/>
    </row>
    <row r="842" spans="1:13" x14ac:dyDescent="0.15">
      <c r="A842" s="98"/>
      <c r="B842" s="99"/>
      <c r="L842" s="98"/>
      <c r="M842" s="99"/>
    </row>
    <row r="843" spans="1:13" x14ac:dyDescent="0.15">
      <c r="A843" s="98"/>
      <c r="B843" s="99"/>
      <c r="L843" s="98"/>
      <c r="M843" s="99"/>
    </row>
    <row r="844" spans="1:13" x14ac:dyDescent="0.15">
      <c r="A844" s="98"/>
      <c r="B844" s="99"/>
      <c r="L844" s="98"/>
      <c r="M844" s="99"/>
    </row>
    <row r="845" spans="1:13" x14ac:dyDescent="0.15">
      <c r="A845" s="98"/>
      <c r="B845" s="99"/>
      <c r="L845" s="98"/>
      <c r="M845" s="99"/>
    </row>
    <row r="846" spans="1:13" x14ac:dyDescent="0.15">
      <c r="A846" s="98"/>
      <c r="B846" s="99"/>
      <c r="L846" s="98"/>
      <c r="M846" s="99"/>
    </row>
    <row r="847" spans="1:13" x14ac:dyDescent="0.15">
      <c r="A847" s="98"/>
      <c r="B847" s="99"/>
      <c r="L847" s="98"/>
      <c r="M847" s="99"/>
    </row>
    <row r="848" spans="1:13" x14ac:dyDescent="0.15">
      <c r="A848" s="98"/>
      <c r="B848" s="99"/>
      <c r="L848" s="98"/>
      <c r="M848" s="99"/>
    </row>
    <row r="849" spans="1:13" x14ac:dyDescent="0.15">
      <c r="A849" s="98"/>
      <c r="B849" s="99"/>
      <c r="L849" s="98"/>
      <c r="M849" s="99"/>
    </row>
    <row r="850" spans="1:13" x14ac:dyDescent="0.15">
      <c r="A850" s="98"/>
      <c r="B850" s="99"/>
      <c r="L850" s="98"/>
      <c r="M850" s="99"/>
    </row>
    <row r="851" spans="1:13" x14ac:dyDescent="0.15">
      <c r="A851" s="98"/>
      <c r="B851" s="99"/>
      <c r="L851" s="98"/>
      <c r="M851" s="99"/>
    </row>
    <row r="852" spans="1:13" x14ac:dyDescent="0.15">
      <c r="A852" s="98"/>
      <c r="B852" s="99"/>
      <c r="L852" s="98"/>
      <c r="M852" s="99"/>
    </row>
    <row r="853" spans="1:13" x14ac:dyDescent="0.15">
      <c r="A853" s="98"/>
      <c r="B853" s="99"/>
      <c r="L853" s="98"/>
      <c r="M853" s="99"/>
    </row>
    <row r="854" spans="1:13" x14ac:dyDescent="0.15">
      <c r="A854" s="98"/>
      <c r="B854" s="99"/>
      <c r="L854" s="98"/>
      <c r="M854" s="99"/>
    </row>
    <row r="855" spans="1:13" x14ac:dyDescent="0.15">
      <c r="A855" s="98"/>
      <c r="B855" s="99"/>
      <c r="L855" s="98"/>
      <c r="M855" s="99"/>
    </row>
  </sheetData>
  <sheetProtection selectLockedCells="1" selectUnlockedCells="1"/>
  <autoFilter ref="A22:R150" xr:uid="{00000000-0009-0000-0000-000000000000}"/>
  <mergeCells count="14">
    <mergeCell ref="A11:K11"/>
    <mergeCell ref="L11:P11"/>
    <mergeCell ref="A22:K22"/>
    <mergeCell ref="L22:P22"/>
    <mergeCell ref="D13:D14"/>
    <mergeCell ref="D15:D16"/>
    <mergeCell ref="D17:D18"/>
    <mergeCell ref="A12:C18"/>
    <mergeCell ref="B1:C1"/>
    <mergeCell ref="E1:F1"/>
    <mergeCell ref="H1:I1"/>
    <mergeCell ref="Q1:R1"/>
    <mergeCell ref="B2:C2"/>
    <mergeCell ref="E2:F2"/>
  </mergeCells>
  <phoneticPr fontId="21"/>
  <dataValidations count="2">
    <dataValidation type="list" allowBlank="1" showInputMessage="1" showErrorMessage="1" sqref="F13 F14 F15 F16 F17 F18 F24 F25 F26 F27 F28 F29 F30" xr:uid="{00000000-0002-0000-0000-000001000000}">
      <formula1>"ロング,ショート"</formula1>
    </dataValidation>
    <dataValidation type="list" allowBlank="1" showInputMessage="1" showErrorMessage="1" sqref="F31:F150" xr:uid="{00000000-0002-0000-0000-000007000000}">
      <formula1>"買い,売り"</formula1>
    </dataValidation>
  </dataValidations>
  <pageMargins left="0.235416666666667" right="0.235416666666667" top="0.35416666666666702" bottom="0.35416666666666702" header="0.51041666666666696" footer="0.51041666666666696"/>
  <pageSetup paperSize="9" firstPageNumber="0" orientation="landscape" useFirstPageNumber="1" horizontalDpi="300" verticalDpi="300"/>
  <headerFooter alignWithMargins="0"/>
  <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プルダウン内容!$C$3:$C$11</xm:f>
          </x14:formula1>
          <xm:sqref>E13 E14 E15 E16 E17 E18 E25 E26 E27 E28 E29 E30 E31:E150</xm:sqref>
        </x14:dataValidation>
        <x14:dataValidation type="list" allowBlank="1" showInputMessage="1" showErrorMessage="1" xr:uid="{00000000-0002-0000-0000-000002000000}">
          <x14:formula1>
            <xm:f>プルダウン内容!$D$3:$D$12</xm:f>
          </x14:formula1>
          <xm:sqref>G13 G14 G15 G16 G17 G18 G31:G150</xm:sqref>
        </x14:dataValidation>
        <x14:dataValidation type="list" allowBlank="1" showInputMessage="1" showErrorMessage="1" xr:uid="{00000000-0002-0000-0000-000003000000}">
          <x14:formula1>
            <xm:f>プルダウン内容!$E$3:$E$11</xm:f>
          </x14:formula1>
          <xm:sqref>P13 P14 P15 P16 P17 P18 P31:P150</xm:sqref>
        </x14:dataValidation>
        <x14:dataValidation type="list" allowBlank="1" showInputMessage="1" showErrorMessage="1" xr:uid="{00000000-0002-0000-0000-000004000000}">
          <x14:formula1>
            <xm:f>プルダウン内容!$E$3:$E$20</xm:f>
          </x14:formula1>
          <xm:sqref>P30 P24:P26 P27:P29</xm:sqref>
        </x14:dataValidation>
        <x14:dataValidation type="list" allowBlank="1" showInputMessage="1" showErrorMessage="1" xr:uid="{00000000-0002-0000-0000-000005000000}">
          <x14:formula1>
            <xm:f>プルダウン内容!$C$3:$C$14</xm:f>
          </x14:formula1>
          <xm:sqref>E24</xm:sqref>
        </x14:dataValidation>
        <x14:dataValidation type="list" allowBlank="1" showInputMessage="1" showErrorMessage="1" xr:uid="{00000000-0002-0000-0000-000006000000}">
          <x14:formula1>
            <xm:f>プルダウン内容!$B$3:$B$24</xm:f>
          </x14:formula1>
          <xm:sqref>D24:D26 D27:D29 D30:D150</xm:sqref>
        </x14:dataValidation>
        <x14:dataValidation type="list" allowBlank="1" showInputMessage="1" showErrorMessage="1" xr:uid="{00000000-0002-0000-0000-000008000000}">
          <x14:formula1>
            <xm:f>プルダウン内容!$D$3:$D$20</xm:f>
          </x14:formula1>
          <xm:sqref>G24:G30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zoomScale="115" zoomScaleNormal="115" workbookViewId="0">
      <selection activeCell="F6" sqref="F6"/>
    </sheetView>
  </sheetViews>
  <sheetFormatPr defaultColWidth="9" defaultRowHeight="13.5" x14ac:dyDescent="0.15"/>
  <cols>
    <col min="2" max="2" width="9.75" customWidth="1"/>
    <col min="3" max="3" width="8.125" customWidth="1"/>
    <col min="4" max="4" width="17.125" customWidth="1"/>
    <col min="5" max="5" width="15.125" customWidth="1"/>
  </cols>
  <sheetData>
    <row r="1" spans="1:9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x14ac:dyDescent="0.15">
      <c r="A2" s="1"/>
      <c r="B2" s="2" t="s">
        <v>22</v>
      </c>
      <c r="C2" s="2" t="s">
        <v>23</v>
      </c>
      <c r="D2" s="2" t="s">
        <v>25</v>
      </c>
      <c r="E2" s="2" t="s">
        <v>34</v>
      </c>
      <c r="F2" s="1"/>
      <c r="G2" s="1"/>
      <c r="H2" s="1"/>
      <c r="I2" s="1"/>
    </row>
    <row r="3" spans="1:9" x14ac:dyDescent="0.15">
      <c r="A3" s="1"/>
      <c r="B3" s="3" t="s">
        <v>44</v>
      </c>
      <c r="C3" s="4" t="s">
        <v>51</v>
      </c>
      <c r="D3" s="4" t="s">
        <v>46</v>
      </c>
      <c r="E3" s="3" t="s">
        <v>52</v>
      </c>
      <c r="F3" s="1"/>
      <c r="G3" s="1"/>
      <c r="H3" s="1"/>
      <c r="I3" s="1"/>
    </row>
    <row r="4" spans="1:9" x14ac:dyDescent="0.15">
      <c r="A4" s="1"/>
      <c r="B4" s="3" t="s">
        <v>48</v>
      </c>
      <c r="C4" s="4" t="s">
        <v>53</v>
      </c>
      <c r="D4" s="4" t="s">
        <v>54</v>
      </c>
      <c r="E4" s="4" t="s">
        <v>50</v>
      </c>
      <c r="F4" s="1"/>
      <c r="G4" s="1"/>
      <c r="H4" s="1"/>
      <c r="I4" s="1"/>
    </row>
    <row r="5" spans="1:9" x14ac:dyDescent="0.15">
      <c r="A5" s="1"/>
      <c r="B5" s="3" t="s">
        <v>55</v>
      </c>
      <c r="C5" s="4" t="s">
        <v>56</v>
      </c>
      <c r="D5" s="4" t="s">
        <v>57</v>
      </c>
      <c r="E5" s="3" t="s">
        <v>58</v>
      </c>
      <c r="F5" s="1"/>
      <c r="G5" s="1"/>
      <c r="H5" s="1"/>
      <c r="I5" s="1"/>
    </row>
    <row r="6" spans="1:9" x14ac:dyDescent="0.15">
      <c r="A6" s="1"/>
      <c r="B6" s="3" t="s">
        <v>59</v>
      </c>
      <c r="C6" s="4" t="s">
        <v>60</v>
      </c>
      <c r="D6" s="4" t="s">
        <v>61</v>
      </c>
      <c r="E6" s="3" t="s">
        <v>62</v>
      </c>
      <c r="F6" s="1"/>
      <c r="G6" s="1"/>
      <c r="H6" s="1"/>
      <c r="I6" s="1"/>
    </row>
    <row r="7" spans="1:9" x14ac:dyDescent="0.15">
      <c r="A7" s="1"/>
      <c r="B7" s="3" t="s">
        <v>47</v>
      </c>
      <c r="C7" s="4" t="s">
        <v>45</v>
      </c>
      <c r="D7" s="4" t="s">
        <v>63</v>
      </c>
      <c r="E7" s="3" t="s">
        <v>64</v>
      </c>
      <c r="F7" s="1"/>
      <c r="G7" s="1"/>
      <c r="H7" s="1"/>
      <c r="I7" s="1"/>
    </row>
    <row r="8" spans="1:9" x14ac:dyDescent="0.15">
      <c r="A8" s="1"/>
      <c r="B8" s="3" t="s">
        <v>65</v>
      </c>
      <c r="C8" s="4" t="s">
        <v>66</v>
      </c>
      <c r="D8" s="4" t="s">
        <v>67</v>
      </c>
      <c r="E8" s="4" t="s">
        <v>68</v>
      </c>
      <c r="F8" s="1"/>
      <c r="G8" s="1"/>
      <c r="H8" s="1"/>
      <c r="I8" s="1"/>
    </row>
    <row r="9" spans="1:9" x14ac:dyDescent="0.15">
      <c r="A9" s="1"/>
      <c r="B9" s="3" t="s">
        <v>41</v>
      </c>
      <c r="C9" s="4" t="s">
        <v>69</v>
      </c>
      <c r="D9" s="4" t="s">
        <v>70</v>
      </c>
      <c r="E9" s="4" t="s">
        <v>71</v>
      </c>
      <c r="F9" s="1"/>
      <c r="G9" s="1"/>
      <c r="H9" s="1"/>
      <c r="I9" s="1"/>
    </row>
    <row r="10" spans="1:9" x14ac:dyDescent="0.15">
      <c r="A10" s="1"/>
      <c r="B10" s="3"/>
      <c r="C10" s="4" t="s">
        <v>72</v>
      </c>
      <c r="D10" s="4" t="s">
        <v>73</v>
      </c>
      <c r="E10" s="4" t="s">
        <v>46</v>
      </c>
      <c r="F10" s="1"/>
      <c r="G10" s="1"/>
      <c r="H10" s="1"/>
      <c r="I10" s="1"/>
    </row>
    <row r="11" spans="1:9" x14ac:dyDescent="0.15">
      <c r="A11" s="1"/>
      <c r="B11" s="3"/>
      <c r="C11" s="4" t="s">
        <v>74</v>
      </c>
      <c r="D11" s="4"/>
      <c r="E11" s="4" t="s">
        <v>75</v>
      </c>
      <c r="F11" s="1"/>
      <c r="G11" s="1"/>
      <c r="H11" s="1"/>
      <c r="I11" s="1"/>
    </row>
    <row r="12" spans="1:9" x14ac:dyDescent="0.15">
      <c r="A12" s="1"/>
      <c r="B12" s="3"/>
      <c r="C12" s="4"/>
      <c r="D12" s="4"/>
      <c r="E12" s="4"/>
      <c r="F12" s="1"/>
      <c r="G12" s="1"/>
      <c r="H12" s="1"/>
      <c r="I12" s="1"/>
    </row>
    <row r="13" spans="1:9" x14ac:dyDescent="0.15">
      <c r="A13" s="1"/>
      <c r="B13" s="3"/>
      <c r="C13" s="4"/>
      <c r="D13" s="4"/>
      <c r="E13" s="4"/>
      <c r="F13" s="1"/>
      <c r="G13" s="1"/>
      <c r="H13" s="1"/>
      <c r="I13" s="1"/>
    </row>
    <row r="14" spans="1:9" x14ac:dyDescent="0.15">
      <c r="A14" s="1"/>
      <c r="B14" s="3"/>
      <c r="C14" s="4"/>
      <c r="D14" s="4"/>
      <c r="E14" s="4"/>
      <c r="F14" s="1"/>
      <c r="G14" s="1"/>
      <c r="H14" s="1"/>
      <c r="I14" s="1"/>
    </row>
    <row r="15" spans="1:9" x14ac:dyDescent="0.15">
      <c r="A15" s="1"/>
      <c r="B15" s="3"/>
      <c r="C15" s="4"/>
      <c r="D15" s="4"/>
      <c r="E15" s="4"/>
      <c r="F15" s="1"/>
      <c r="G15" s="1"/>
      <c r="H15" s="1"/>
      <c r="I15" s="1"/>
    </row>
    <row r="16" spans="1:9" x14ac:dyDescent="0.15">
      <c r="A16" s="1"/>
      <c r="B16" s="3"/>
      <c r="C16" s="4"/>
      <c r="D16" s="4"/>
      <c r="E16" s="4"/>
      <c r="F16" s="1"/>
      <c r="G16" s="1"/>
      <c r="H16" s="1"/>
      <c r="I16" s="1"/>
    </row>
    <row r="17" spans="1:9" x14ac:dyDescent="0.15">
      <c r="A17" s="1"/>
      <c r="B17" s="3"/>
      <c r="C17" s="4"/>
      <c r="D17" s="4"/>
      <c r="E17" s="4"/>
      <c r="F17" s="1"/>
      <c r="G17" s="1"/>
      <c r="H17" s="1"/>
      <c r="I17" s="1"/>
    </row>
    <row r="18" spans="1:9" x14ac:dyDescent="0.15">
      <c r="A18" s="1"/>
      <c r="B18" s="3"/>
      <c r="C18" s="1"/>
      <c r="D18" s="1"/>
      <c r="E18" s="1"/>
      <c r="F18" s="1"/>
      <c r="G18" s="1"/>
      <c r="H18" s="1"/>
      <c r="I18" s="1"/>
    </row>
    <row r="19" spans="1:9" x14ac:dyDescent="0.15">
      <c r="A19" s="1"/>
      <c r="B19" s="3"/>
      <c r="C19" s="1"/>
      <c r="D19" s="1"/>
      <c r="E19" s="1"/>
      <c r="F19" s="1"/>
      <c r="G19" s="1"/>
      <c r="H19" s="1"/>
      <c r="I19" s="1"/>
    </row>
    <row r="20" spans="1:9" x14ac:dyDescent="0.15">
      <c r="A20" s="1"/>
      <c r="B20" s="3"/>
      <c r="C20" s="1"/>
      <c r="D20" s="1"/>
      <c r="E20" s="1"/>
      <c r="F20" s="1"/>
      <c r="G20" s="1"/>
      <c r="H20" s="1"/>
      <c r="I20" s="1"/>
    </row>
    <row r="21" spans="1:9" x14ac:dyDescent="0.15">
      <c r="A21" s="1"/>
      <c r="B21" s="3"/>
      <c r="C21" s="1"/>
      <c r="D21" s="1"/>
      <c r="E21" s="1"/>
      <c r="F21" s="1"/>
      <c r="G21" s="1"/>
      <c r="H21" s="1"/>
      <c r="I21" s="1"/>
    </row>
    <row r="22" spans="1:9" x14ac:dyDescent="0.15">
      <c r="A22" s="1"/>
      <c r="B22" s="3"/>
      <c r="C22" s="1"/>
      <c r="D22" s="1"/>
      <c r="E22" s="1"/>
      <c r="F22" s="1"/>
      <c r="G22" s="1"/>
      <c r="H22" s="1"/>
      <c r="I22" s="1"/>
    </row>
    <row r="23" spans="1:9" x14ac:dyDescent="0.1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1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1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1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1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1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1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15">
      <c r="A30" s="1"/>
      <c r="B30" s="1"/>
      <c r="C30" s="1"/>
      <c r="D30" s="1"/>
      <c r="E30" s="1"/>
      <c r="F30" s="1"/>
      <c r="G30" s="1"/>
      <c r="H30" s="1"/>
      <c r="I30" s="1"/>
    </row>
  </sheetData>
  <phoneticPr fontId="21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1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集計表</vt:lpstr>
      <vt:lpstr>プルダウン内容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2019-10-04T06:15:00Z</dcterms:created>
  <dcterms:modified xsi:type="dcterms:W3CDTF">2024-05-08T14:32:54Z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1041-10.8.0.5416</vt:lpwstr>
  </property>
</Properties>
</file>